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722" documentId="120_S{2AC9BD13-BADA-5192-A53E-5A8FF88502F6}" xr6:coauthVersionLast="47" xr6:coauthVersionMax="47" xr10:uidLastSave="{337E228A-A0E8-4E36-A60C-2BBE4170EE46}"/>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9" l="1"/>
  <c r="D6" i="3"/>
  <c r="B3" i="9"/>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<sst xmlns="http://schemas.openxmlformats.org/spreadsheetml/2006/main" count="180269" uniqueCount="39119">
  <si>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</si>
  <si>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</si>
  <si>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</si>
  <si>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</si>
  <si>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</si>
  <si>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</si>
  <si>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</si>
  <si>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</si>
  <si>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</si>
  <si>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</si>
  <si>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</si>
  <si>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</si>
  <si>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</si>
  <si>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</si>
  <si>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</si>
  <si>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</si>
  <si>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</si>
  <si>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</si>
  <si>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</si>
  <si>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</si>
  <si>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</si>
  <si>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</si>
  <si>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</si>
  <si>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</si>
  <si>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</si>
  <si>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</si>
  <si>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</si>
  <si>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</si>
  <si>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</si>
  <si>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</si>
  <si>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</si>
  <si>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</si>
  <si>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</si>
  <si>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</si>
  <si>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</si>
  <si>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</si>
  <si>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</si>
  <si>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</si>
  <si>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</si>
  <si>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</si>
  <si>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</si>
  <si>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</si>
  <si>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</si>
  <si>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</si>
  <si>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</si>
  <si>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</si>
  <si>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</si>
  <si>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</si>
  <si>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</si>
  <si>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</si>
  <si>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</si>
  <si>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</si>
  <si>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</si>
  <si>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</si>
  <si>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</si>
  <si>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</si>
  <si>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</si>
  <si>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</si>
  <si>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</si>
  <si>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</si>
  <si>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</si>
  <si>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</si>
  <si>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</si>
  <si>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</si>
  <si>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</si>
  <si>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</si>
  <si>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</si>
  <si>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</si>
  <si>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</si>
  <si>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</si>
  <si>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</si>
  <si>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</si>
  <si>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</si>
  <si>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</si>
  <si>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</si>
  <si>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</si>
  <si>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</si>
  <si>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</si>
  <si>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</si>
  <si>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</si>
  <si>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</si>
  <si>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</si>
  <si>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</si>
  <si>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</si>
  <si>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</si>
  <si>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</si>
  <si>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</si>
  <si>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</si>
  <si>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</si>
  <si>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</si>
  <si>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</si>
  <si>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</si>
  <si>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</si>
  <si>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</si>
  <si>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</si>
  <si>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</si>
  <si>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</si>
  <si>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</si>
  <si>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</si>
  <si>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</si>
  <si>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</si>
  <si>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</si>
  <si>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</si>
  <si>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</si>
  <si>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</si>
  <si>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</si>
  <si>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</si>
  <si>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</si>
  <si>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</si>
  <si>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</si>
  <si>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</si>
  <si>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</si>
  <si>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</si>
  <si>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</si>
  <si>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</si>
  <si>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</si>
  <si>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</si>
  <si>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</si>
  <si>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</si>
  <si>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</si>
  <si>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</si>
  <si>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</si>
  <si>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</si>
  <si>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</si>
  <si>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</si>
  <si>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</si>
  <si>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</si>
  <si>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</si>
  <si>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</si>
  <si>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</si>
  <si>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</si>
  <si>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</si>
  <si>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</si>
  <si>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</si>
  <si>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</si>
  <si>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</si>
  <si>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</si>
  <si>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</si>
  <si>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</si>
  <si>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</si>
  <si>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</si>
  <si>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</si>
  <si>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</si>
  <si>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</si>
  <si>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</si>
  <si>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</si>
  <si>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</si>
  <si>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</si>
  <si>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</si>
  <si>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</si>
  <si>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</si>
  <si>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</si>
  <si>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</si>
  <si>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</si>
  <si>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</si>
  <si>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</si>
  <si>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</si>
  <si>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</si>
  <si>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</si>
  <si>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</si>
  <si>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</si>
  <si>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</si>
  <si>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</si>
  <si>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</si>
  <si>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</si>
  <si>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</si>
  <si>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</si>
  <si>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</si>
  <si>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</si>
  <si>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</si>
  <si>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</si>
  <si>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</si>
  <si>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</si>
  <si>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</si>
  <si>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</si>
  <si>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</si>
  <si>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</si>
  <si>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</si>
  <si>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</si>
  <si>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</si>
  <si>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</si>
  <si>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</si>
  <si>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</si>
  <si>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</si>
  <si>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</si>
  <si>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</si>
  <si>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</si>
  <si>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</si>
  <si>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</si>
  <si>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</si>
  <si>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</si>
  <si>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</si>
  <si>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</si>
  <si>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</si>
  <si>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</si>
  <si>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</si>
  <si>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</si>
  <si>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</si>
  <si>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</si>
  <si>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</si>
  <si>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</si>
  <si>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</si>
  <si>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</si>
  <si>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</si>
  <si>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</si>
  <si>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</si>
  <si>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</si>
  <si>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</si>
  <si>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</si>
  <si>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</si>
  <si>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</si>
  <si>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</si>
  <si>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</si>
  <si>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</si>
  <si>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</si>
  <si>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</si>
  <si>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</si>
  <si>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</si>
  <si>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</si>
  <si>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</si>
  <si>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</si>
  <si>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</si>
  <si>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</si>
  <si>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</si>
  <si>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</si>
  <si>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</si>
  <si>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</si>
  <si>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</si>
  <si>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</si>
  <si>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</si>
  <si>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</si>
  <si>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</si>
  <si>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</si>
  <si>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</si>
  <si>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</si>
  <si>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</si>
  <si>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</si>
  <si>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</si>
  <si>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</si>
  <si>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</si>
  <si>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</si>
  <si>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</si>
  <si>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</si>
  <si>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</si>
  <si>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</si>
  <si>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</si>
  <si>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</si>
  <si>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</si>
  <si>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</si>
  <si>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</si>
  <si>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</si>
  <si>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</si>
  <si>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</si>
  <si>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</si>
  <si>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</si>
  <si>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</si>
  <si>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</si>
  <si>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</si>
  <si>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</si>
  <si>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</si>
  <si>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</si>
  <si>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</si>
  <si>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</si>
  <si>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</si>
  <si>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</si>
  <si>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</si>
  <si>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</si>
  <si>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</si>
  <si>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</si>
  <si>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</si>
  <si>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</si>
  <si>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</si>
  <si>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</si>
  <si>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</si>
  <si>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</si>
  <si>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</si>
  <si>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</si>
  <si>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</si>
  <si>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</si>
  <si>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</si>
  <si>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</si>
  <si>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</si>
  <si>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</si>
  <si>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</si>
  <si>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</si>
  <si>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</si>
  <si>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</si>
  <si>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</si>
  <si>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</si>
  <si>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</si>
  <si>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</si>
  <si>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</si>
  <si>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</si>
  <si>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</si>
  <si>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</si>
  <si>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</si>
  <si>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</si>
  <si>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</si>
  <si>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</si>
  <si>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</si>
  <si>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</si>
  <si>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</si>
  <si>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</si>
  <si>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</si>
  <si>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</si>
  <si>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</si>
  <si>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</si>
  <si>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</si>
  <si>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</si>
  <si>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</si>
  <si>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</si>
  <si>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</si>
  <si>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</si>
  <si>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</si>
  <si>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</si>
  <si>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</si>
  <si>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</si>
  <si>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</si>
  <si>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</si>
  <si>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</si>
  <si>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</si>
  <si>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</si>
  <si>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</si>
  <si>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</si>
  <si>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</si>
  <si>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</si>
  <si>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</si>
  <si>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</si>
  <si>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</si>
  <si>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</si>
  <si>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</si>
  <si>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</si>
  <si>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</si>
  <si>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</si>
  <si>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</si>
  <si>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</si>
  <si>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</si>
  <si>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</si>
  <si>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</si>
  <si>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</si>
  <si>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</si>
  <si>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</si>
  <si>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</si>
  <si>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</si>
  <si>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</si>
  <si>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</si>
  <si>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</si>
  <si>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</si>
  <si>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</si>
  <si>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</si>
  <si>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</si>
  <si>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</si>
  <si>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</si>
  <si>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</si>
  <si>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</si>
  <si>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</si>
  <si>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</si>
  <si>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</si>
  <si>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</si>
  <si>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</si>
  <si>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</si>
  <si>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</si>
  <si>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</si>
  <si>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</si>
  <si>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</si>
  <si>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</si>
  <si>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</si>
  <si>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</si>
  <si>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</si>
  <si>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</si>
  <si>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</si>
  <si>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</si>
  <si>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</si>
  <si>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</si>
  <si>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</si>
  <si>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</si>
  <si>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</si>
  <si>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</si>
  <si>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</si>
  <si>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</si>
  <si>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</si>
  <si>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</si>
  <si>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</si>
  <si>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</si>
  <si>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</si>
  <si>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</si>
  <si>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</si>
  <si>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</si>
  <si>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</si>
  <si>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</si>
  <si>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</si>
  <si>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</si>
  <si>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</si>
  <si>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</si>
  <si>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</si>
  <si>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</si>
  <si>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</si>
  <si>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</si>
  <si>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</si>
  <si>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</si>
  <si>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</si>
  <si>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</si>
  <si>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</si>
  <si>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</si>
  <si>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</si>
  <si>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</si>
  <si>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</si>
  <si>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</si>
  <si>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</si>
  <si>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</si>
  <si>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</si>
  <si>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</si>
  <si>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</si>
  <si>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</si>
  <si>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</si>
  <si>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</si>
  <si>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</si>
  <si>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</si>
  <si>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</si>
  <si>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</si>
  <si>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</si>
  <si>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</si>
  <si>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</si>
  <si>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</si>
  <si>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</si>
  <si>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</si>
  <si>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</si>
  <si>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</si>
  <si>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</si>
  <si>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</si>
  <si>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</si>
  <si>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</si>
  <si>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</si>
  <si>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</si>
  <si>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</si>
  <si>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</si>
  <si>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</si>
  <si>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</si>
  <si>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</si>
  <si>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</si>
  <si>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</si>
  <si>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</si>
  <si>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</si>
  <si>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</si>
  <si>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</si>
  <si>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</si>
  <si>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</si>
  <si>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</si>
  <si>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</si>
  <si>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</si>
  <si>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</si>
  <si>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</si>
  <si>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</si>
  <si>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</si>
  <si>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</si>
  <si>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</si>
  <si>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</si>
  <si>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</si>
  <si>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</si>
  <si>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</si>
  <si>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</si>
  <si>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</si>
  <si>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</si>
  <si>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</si>
  <si>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</si>
  <si>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</si>
  <si>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</si>
  <si>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</si>
  <si>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</si>
  <si>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</si>
  <si>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</si>
  <si>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</si>
  <si>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</si>
  <si>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</si>
  <si>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</si>
  <si>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</si>
  <si>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</si>
  <si>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</si>
  <si>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</si>
  <si>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</si>
  <si>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</si>
  <si>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</si>
  <si>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</si>
  <si>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</si>
  <si>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</si>
  <si>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</si>
  <si>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</si>
  <si>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</si>
  <si>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</si>
  <si>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</si>
  <si>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</si>
  <si>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</si>
  <si>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</si>
  <si>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</si>
  <si>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</si>
  <si>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</si>
  <si>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</si>
  <si>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</si>
  <si>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</si>
  <si>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</si>
  <si>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</si>
  <si>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</si>
  <si>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</si>
  <si>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</si>
  <si>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</si>
  <si>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</si>
  <si>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</si>
  <si>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</si>
  <si>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</si>
  <si>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</si>
  <si>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</si>
  <si>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</si>
  <si>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</si>
  <si>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</si>
  <si>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</si>
  <si>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</si>
  <si>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</si>
  <si>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</si>
  <si>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</si>
  <si>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</si>
  <si>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</si>
  <si>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</si>
  <si>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</si>
  <si>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</si>
  <si>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</si>
  <si>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</si>
  <si>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</si>
  <si>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</si>
  <si>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</si>
  <si>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</si>
  <si>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</si>
  <si>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</si>
  <si>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</si>
  <si>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</si>
  <si>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</si>
  <si>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</si>
  <si>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</si>
  <si>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</si>
  <si>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</si>
  <si>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</si>
  <si>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</si>
  <si>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</si>
  <si>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</si>
  <si>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</si>
  <si>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</si>
  <si>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</si>
  <si>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</si>
  <si>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</si>
  <si>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</si>
  <si>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</si>
  <si>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</si>
  <si>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</si>
  <si>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</si>
  <si>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</si>
  <si>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</si>
  <si>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</si>
  <si>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</si>
  <si>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</si>
  <si>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</si>
  <si>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</si>
  <si>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</si>
  <si>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</si>
  <si>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</si>
  <si>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</si>
  <si>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</si>
  <si>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</si>
  <si>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</si>
  <si>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</si>
  <si>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</si>
  <si>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</si>
  <si>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</si>
  <si>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</si>
  <si>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</si>
  <si>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</si>
  <si>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</si>
  <si>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</si>
  <si>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</si>
  <si>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</si>
  <si>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</si>
  <si>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</si>
  <si>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</si>
  <si>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</si>
  <si>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</si>
  <si>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</si>
  <si>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</si>
  <si>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</si>
  <si>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</si>
  <si>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</si>
  <si>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</si>
  <si>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</si>
  <si>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</si>
  <si>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</si>
  <si>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</si>
  <si>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</si>
  <si>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</si>
  <si>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</si>
  <si>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</si>
  <si>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</si>
  <si>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</si>
  <si>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</si>
  <si>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</si>
  <si>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</si>
  <si>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</si>
  <si>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</si>
  <si>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</si>
  <si>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</si>
  <si>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</si>
  <si>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</si>
  <si>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</si>
  <si>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</si>
  <si>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</si>
  <si>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</si>
  <si>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</si>
  <si>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</si>
  <si>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</si>
  <si>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</si>
  <si>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</si>
  <si>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</si>
  <si>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</si>
  <si>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</si>
  <si>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</si>
  <si>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</si>
  <si>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</si>
  <si>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</si>
  <si>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</si>
  <si>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</si>
  <si>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</si>
  <si>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</si>
  <si>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</si>
  <si>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</si>
  <si>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</si>
  <si>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</si>
  <si>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</si>
  <si>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</si>
  <si>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</si>
  <si>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</si>
  <si>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</si>
  <si>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</si>
  <si>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</si>
  <si>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</si>
  <si>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</si>
  <si>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</si>
  <si>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</si>
  <si>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</si>
  <si>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</si>
  <si>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</si>
  <si>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</si>
  <si>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</si>
  <si>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</si>
  <si>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</si>
  <si>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</si>
  <si>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</si>
  <si>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</si>
  <si>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</si>
  <si>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</si>
  <si>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</si>
  <si>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</si>
  <si>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</si>
  <si>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</si>
  <si>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</si>
  <si>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</si>
  <si>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</si>
  <si>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</si>
  <si>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</si>
  <si>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</si>
  <si>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</si>
  <si>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</si>
  <si>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</si>
  <si>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</si>
  <si>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</si>
  <si>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</si>
  <si>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</si>
  <si>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</si>
  <si>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</si>
  <si>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</si>
  <si>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</si>
  <si>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</si>
  <si>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</si>
  <si>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</si>
  <si>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</si>
  <si>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</si>
  <si>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</si>
  <si>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</si>
  <si>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</si>
  <si>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</si>
  <si>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</si>
  <si>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</si>
  <si>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</si>
  <si>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</si>
  <si>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</si>
  <si>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</si>
  <si>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</si>
  <si>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</si>
  <si>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</si>
  <si>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</si>
  <si>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</si>
  <si>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</si>
  <si>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</si>
  <si>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</si>
  <si>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</si>
  <si>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</si>
  <si>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</si>
  <si>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</si>
  <si>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</si>
  <si>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</si>
  <si>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</si>
  <si>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</si>
  <si>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</si>
  <si>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</si>
  <si>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</si>
  <si>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</si>
  <si>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</si>
  <si>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</si>
  <si>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</si>
  <si>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</si>
  <si>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</si>
  <si>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</si>
  <si>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</si>
  <si>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</si>
  <si>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</si>
  <si>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</si>
  <si>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</si>
  <si>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</si>
  <si>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</si>
  <si>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</si>
  <si>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</si>
  <si>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</si>
  <si>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</si>
  <si>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</si>
  <si>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</si>
  <si>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</si>
  <si>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</si>
  <si>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</si>
  <si>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</si>
  <si>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</si>
  <si>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</si>
  <si>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</si>
  <si>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</si>
  <si>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</si>
  <si>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</si>
  <si>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</si>
  <si>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</si>
  <si>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</si>
  <si>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</si>
  <si>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</si>
  <si>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</si>
  <si>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</si>
  <si>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</si>
  <si>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</si>
  <si>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</si>
  <si>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</si>
  <si>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</si>
  <si>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</si>
  <si>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</si>
  <si>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</si>
  <si>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</si>
  <si>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</si>
  <si>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</si>
  <si>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</si>
  <si>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</si>
  <si>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</si>
  <si>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</si>
  <si>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</si>
  <si>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</si>
  <si>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</si>
  <si>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</si>
  <si>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</si>
  <si>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</si>
  <si>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</si>
  <si>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</si>
  <si>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</si>
  <si>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</si>
  <si>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</si>
  <si>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</si>
  <si>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</si>
  <si>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</si>
  <si>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</si>
  <si>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</si>
  <si>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</si>
  <si>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</si>
  <si>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</si>
  <si>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</si>
  <si>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</si>
  <si>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</si>
  <si>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</si>
  <si>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</si>
  <si>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</si>
  <si>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</si>
  <si>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</si>
  <si>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</si>
  <si>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</si>
  <si>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</si>
  <si>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</si>
  <si>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</si>
  <si>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</si>
  <si>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</si>
  <si>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</si>
  <si>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</si>
  <si>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</si>
  <si>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</si>
  <si>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</si>
  <si>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</si>
  <si>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</si>
  <si>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</si>
  <si>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</si>
  <si>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</si>
  <si>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</si>
  <si>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</si>
  <si>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</si>
  <si>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</si>
  <si>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</si>
  <si>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</si>
  <si>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</si>
  <si>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</si>
  <si>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</si>
  <si>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</si>
  <si>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</si>
  <si>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</si>
  <si>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</si>
  <si>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</si>
  <si>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</si>
  <si>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</si>
  <si>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</si>
  <si>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</si>
  <si>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</si>
  <si>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</si>
  <si>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</si>
  <si>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</si>
  <si>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</si>
  <si>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</si>
  <si>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</si>
  <si>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</si>
  <si>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</si>
  <si>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</si>
  <si>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</si>
  <si>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</si>
  <si>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</si>
  <si>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</si>
  <si>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</si>
  <si>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</si>
  <si>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</si>
  <si>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</si>
  <si>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</si>
  <si>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</si>
  <si>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</si>
  <si>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</si>
  <si>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</si>
  <si>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</si>
  <si>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</si>
  <si>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</si>
  <si>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</si>
  <si>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</si>
  <si>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</si>
  <si>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</si>
  <si>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</si>
  <si>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</si>
  <si>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</si>
  <si>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</si>
  <si>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</si>
  <si>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</si>
  <si>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</si>
  <si>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</si>
  <si>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</si>
  <si>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</si>
  <si>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</si>
  <si>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</si>
  <si>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</si>
  <si>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</si>
  <si>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</si>
  <si>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</si>
  <si>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</si>
  <si>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</si>
  <si>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</si>
  <si>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</si>
  <si>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</si>
  <si>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</si>
  <si>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</si>
  <si>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</si>
  <si>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</si>
  <si>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</si>
  <si>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</si>
  <si>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</si>
  <si>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</si>
  <si>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</si>
  <si>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</si>
  <si>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</si>
  <si>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</si>
  <si>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</si>
  <si>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</si>
  <si>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</si>
  <si>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</si>
  <si>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</si>
  <si>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</si>
  <si>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</si>
  <si>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</si>
  <si>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</si>
  <si>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</si>
  <si>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</si>
  <si>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</si>
  <si>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</si>
  <si>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</si>
  <si>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</si>
  <si>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</si>
  <si>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</si>
  <si>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</si>
  <si>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</si>
  <si>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</si>
  <si>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</si>
  <si>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</si>
  <si>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</si>
  <si>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</si>
  <si>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</si>
  <si>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</si>
  <si>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</si>
  <si>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</si>
  <si>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</si>
  <si>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</si>
  <si>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</si>
  <si>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</si>
  <si>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</si>
  <si>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</si>
  <si>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</si>
  <si>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</si>
  <si>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</si>
  <si>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</si>
  <si>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</si>
  <si>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</si>
  <si>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</si>
  <si>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</si>
  <si>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</si>
  <si>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</si>
  <si>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</si>
  <si>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</si>
  <si>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</si>
  <si>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</si>
  <si>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</si>
  <si>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</si>
  <si>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</si>
  <si>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</si>
  <si>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</si>
  <si>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</si>
  <si>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</si>
  <si>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</si>
  <si>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</si>
  <si>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</si>
  <si>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</si>
  <si>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</si>
  <si>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</si>
  <si>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</si>
  <si>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</si>
  <si>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</si>
  <si>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</si>
  <si>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</si>
  <si>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</si>
  <si>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</si>
  <si>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</si>
  <si>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</si>
  <si>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</si>
  <si>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</si>
  <si>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</si>
  <si>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</si>
  <si>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</si>
  <si>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</si>
  <si>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</si>
  <si>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</si>
  <si>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</si>
  <si>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</si>
  <si>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</si>
  <si>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</si>
  <si>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</si>
  <si>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</si>
  <si>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</si>
  <si>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</si>
  <si>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</si>
  <si>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</si>
  <si>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</si>
  <si>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</si>
  <si>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</si>
  <si>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</si>
  <si>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</si>
  <si>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</si>
  <si>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</si>
  <si>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</si>
  <si>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</si>
  <si>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</si>
  <si>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</si>
  <si>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</si>
  <si>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</si>
  <si>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</si>
  <si>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</si>
  <si>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</si>
  <si>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</si>
  <si>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</si>
  <si>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</si>
  <si>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</si>
  <si>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</si>
  <si>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</si>
  <si>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</si>
  <si>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</si>
  <si>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</si>
  <si>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</si>
  <si>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</si>
  <si>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</si>
  <si>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</si>
  <si>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</si>
  <si>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</si>
  <si>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</si>
  <si>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</si>
  <si>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</si>
  <si>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</si>
  <si>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</si>
  <si>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</si>
  <si>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</si>
  <si>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</si>
  <si>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</si>
  <si>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</si>
  <si>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</si>
  <si>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</si>
  <si>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</si>
  <si>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</si>
  <si>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</si>
  <si>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</si>
  <si>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</si>
  <si>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</si>
  <si>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</si>
  <si>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</si>
  <si>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</si>
  <si>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</si>
  <si>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</si>
  <si>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</si>
  <si>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</si>
  <si>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</si>
  <si>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</si>
  <si>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</si>
  <si>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</si>
  <si>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</si>
  <si>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</si>
  <si>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</si>
  <si>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</si>
  <si>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</si>
  <si>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</si>
  <si>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</si>
  <si>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</si>
  <si>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</si>
  <si>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</si>
  <si>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</si>
  <si>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</si>
  <si>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</si>
  <si>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</si>
  <si>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</si>
  <si>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</si>
  <si>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</si>
  <si>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</si>
  <si>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</si>
  <si>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</si>
  <si>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</si>
  <si>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</si>
  <si>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</si>
  <si>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</si>
  <si>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</si>
  <si>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</si>
  <si>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</si>
  <si>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</si>
  <si>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</si>
  <si>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</si>
  <si>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</si>
  <si>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</si>
  <si>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</si>
  <si>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</si>
  <si>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</si>
  <si>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</si>
  <si>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</si>
  <si>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</si>
  <si>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</si>
  <si>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</si>
  <si>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</si>
  <si>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</si>
  <si>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</si>
  <si>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</si>
  <si>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</si>
  <si>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</si>
  <si>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</si>
  <si>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</si>
  <si>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</si>
  <si>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</si>
  <si>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</si>
  <si>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</si>
  <si>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</si>
  <si>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</si>
  <si>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</si>
  <si>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</si>
  <si>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</si>
  <si>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</si>
  <si>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</si>
  <si>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</si>
  <si>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</si>
  <si>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</si>
  <si>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</si>
  <si>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</si>
  <si>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</si>
  <si>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</si>
  <si>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</si>
  <si>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</si>
  <si>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</si>
  <si>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</si>
  <si>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</si>
  <si>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</si>
  <si>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</si>
  <si>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</si>
  <si>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</si>
  <si>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</si>
  <si>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</si>
  <si>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</si>
  <si>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</si>
  <si>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</si>
  <si>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</si>
  <si>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</si>
  <si>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</si>
  <si>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</si>
  <si>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</si>
  <si>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</si>
  <si>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</si>
  <si>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</si>
  <si>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</si>
  <si>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</si>
  <si>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</si>
  <si>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</si>
  <si>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</si>
  <si>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</si>
  <si>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</si>
  <si>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</si>
  <si>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</si>
  <si>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</si>
  <si>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</si>
  <si>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</si>
  <si>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</si>
  <si>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</si>
  <si>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</si>
  <si>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</si>
  <si>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</si>
  <si>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</si>
  <si>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</si>
  <si>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</si>
  <si>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</si>
  <si>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</si>
  <si>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</si>
  <si>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</si>
  <si>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</si>
  <si>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</si>
  <si>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</si>
  <si>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</si>
  <si>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</si>
  <si>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</si>
  <si>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</si>
  <si>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</si>
  <si>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</si>
  <si>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</si>
  <si>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</si>
  <si>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</si>
  <si>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</si>
  <si>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</si>
  <si>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</si>
  <si>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</si>
  <si>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</si>
  <si>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</si>
  <si>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</si>
  <si>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</si>
  <si>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</si>
  <si>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</si>
  <si>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</si>
  <si>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</si>
  <si>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</si>
  <si>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</si>
  <si>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</si>
  <si>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</si>
  <si>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</si>
  <si>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</si>
  <si>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</si>
  <si>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</si>
  <si>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</si>
  <si>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</si>
  <si>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</si>
  <si>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</si>
  <si>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</si>
  <si>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</si>
  <si>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</si>
  <si>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</si>
  <si>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</si>
  <si>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</si>
  <si>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</si>
  <si>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</si>
  <si>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</si>
  <si>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</si>
  <si>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</si>
  <si>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</si>
  <si>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</si>
  <si>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</si>
  <si>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</si>
  <si>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</si>
  <si>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</si>
  <si>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</si>
  <si>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</si>
  <si>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</si>
  <si>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</si>
  <si>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</si>
  <si>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</si>
  <si>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</si>
  <si>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</si>
  <si>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</si>
  <si>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</si>
  <si>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</si>
  <si>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</si>
  <si>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</si>
  <si>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</si>
  <si>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</si>
  <si>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</si>
  <si>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</si>
  <si>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</si>
  <si>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</si>
  <si>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</si>
  <si>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</si>
  <si>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</si>
  <si>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</si>
  <si>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</si>
  <si>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</si>
  <si>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</si>
  <si>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</si>
  <si>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</si>
  <si>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</si>
  <si>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</si>
  <si>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</si>
  <si>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</si>
  <si>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</si>
  <si>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</si>
  <si>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</si>
  <si>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</si>
  <si>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</si>
  <si>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</si>
  <si>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</si>
  <si>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</si>
  <si>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</si>
  <si>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</si>
  <si>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</si>
  <si>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</si>
  <si>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</si>
  <si>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</si>
  <si>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</si>
  <si>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</si>
  <si>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</si>
  <si>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</si>
  <si>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</si>
  <si>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</si>
  <si>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</si>
  <si>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</si>
  <si>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</si>
  <si>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</si>
  <si>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</si>
  <si>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</si>
  <si>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</si>
  <si>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</si>
  <si>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</si>
  <si>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</si>
  <si>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</si>
  <si>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</si>
  <si>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</si>
  <si>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</si>
  <si>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</si>
  <si>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</si>
  <si>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</si>
  <si>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</si>
  <si>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</si>
  <si>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</si>
  <si>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</si>
  <si>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</si>
  <si>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</si>
  <si>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</si>
  <si>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</si>
  <si>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</si>
  <si>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</si>
  <si>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</si>
  <si>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</si>
  <si>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</si>
  <si>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</si>
  <si>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</si>
  <si>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</si>
  <si>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</si>
  <si>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</si>
  <si>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</si>
  <si>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</si>
  <si>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</si>
  <si>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</si>
  <si>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</si>
  <si>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</si>
  <si>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</si>
  <si>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</si>
  <si>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</si>
  <si>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</si>
  <si>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</si>
  <si>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</si>
  <si>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</si>
  <si>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</si>
  <si>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</si>
  <si>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</si>
  <si>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</si>
  <si>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</si>
  <si>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</si>
  <si>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</si>
  <si>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</si>
  <si>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</si>
  <si>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</si>
  <si>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</si>
  <si>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</si>
  <si>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</si>
  <si>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</si>
  <si>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</si>
  <si>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</si>
  <si>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</si>
  <si>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</si>
  <si>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</si>
  <si>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</si>
  <si>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</si>
  <si>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</si>
  <si>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</si>
  <si>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</si>
  <si>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</si>
  <si>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</si>
  <si>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</si>
  <si>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</si>
  <si>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</si>
  <si>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</si>
  <si>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</si>
  <si>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</si>
  <si>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</si>
  <si>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</si>
  <si>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</si>
  <si>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</si>
  <si>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</si>
  <si>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</si>
  <si>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</si>
  <si>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</si>
  <si>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</si>
  <si>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</si>
  <si>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</si>
  <si>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</si>
  <si>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</si>
  <si>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</si>
  <si>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</si>
  <si>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</si>
  <si>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</si>
  <si>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</si>
  <si>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</si>
  <si>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</si>
  <si>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</si>
  <si>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</si>
  <si>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</si>
  <si>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</si>
  <si>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</si>
  <si>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</si>
  <si>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</si>
  <si>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</si>
  <si>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</si>
  <si>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</si>
  <si>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</si>
  <si>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</si>
  <si>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</si>
  <si>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</si>
  <si>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</si>
  <si>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</si>
  <si>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</si>
  <si>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</si>
  <si>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</si>
  <si>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</si>
  <si>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</si>
  <si>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</si>
  <si>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</si>
  <si>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</si>
  <si>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</si>
  <si>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</si>
  <si>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</si>
  <si>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</si>
  <si>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</si>
  <si>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</si>
  <si>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</si>
  <si>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</si>
  <si>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</si>
  <si>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</si>
  <si>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</si>
  <si>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</si>
  <si>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</si>
  <si>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</si>
  <si>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</si>
  <si>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</si>
  <si>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</si>
  <si>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</si>
  <si>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</si>
  <si>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</si>
  <si>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</si>
  <si>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</si>
  <si>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</si>
  <si>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</si>
  <si>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</si>
  <si>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</si>
  <si>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</si>
  <si>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</si>
  <si>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</si>
  <si>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</si>
  <si>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</si>
  <si>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</si>
  <si>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</si>
  <si>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</si>
  <si>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</si>
  <si>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</si>
  <si>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</si>
  <si>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</si>
  <si>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</si>
  <si>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</si>
  <si>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</si>
  <si>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</si>
  <si>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</si>
  <si>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</si>
  <si>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</si>
  <si>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</si>
  <si>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</si>
  <si>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</si>
  <si>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</si>
  <si>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</si>
  <si>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</si>
  <si>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</si>
  <si>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</si>
  <si>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</si>
  <si>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</si>
  <si>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</si>
  <si>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</si>
  <si>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</si>
  <si>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</si>
  <si>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</si>
  <si>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</si>
  <si>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</si>
  <si>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</si>
  <si>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</si>
  <si>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</si>
  <si>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</si>
  <si>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</si>
  <si>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</si>
  <si>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</si>
  <si>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</si>
  <si>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</si>
  <si>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</si>
  <si>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</si>
  <si>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</si>
  <si>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</si>
  <si>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</si>
  <si>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</si>
  <si>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</si>
  <si>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</si>
  <si>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</si>
  <si>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</si>
  <si>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</si>
  <si>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</si>
  <si>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</si>
  <si>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</si>
  <si>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</si>
  <si>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</si>
  <si>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</si>
  <si>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</si>
  <si>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</si>
  <si>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</si>
  <si>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</si>
  <si>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</si>
  <si>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</si>
  <si>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</si>
  <si>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</si>
  <si>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</si>
  <si>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</si>
  <si>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</si>
  <si>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</si>
  <si>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</si>
  <si>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</si>
  <si>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</si>
  <si>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</si>
  <si>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</si>
  <si>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</si>
  <si>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</si>
  <si>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</si>
  <si>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</si>
  <si>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</si>
  <si>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</si>
  <si>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</si>
  <si>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</si>
  <si>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</si>
  <si>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</si>
  <si>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</si>
  <si>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</si>
  <si>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</si>
  <si>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</si>
  <si>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</si>
  <si>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</si>
  <si>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</si>
  <si>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</si>
  <si>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</si>
  <si>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</si>
  <si>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</si>
  <si>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</si>
  <si>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</si>
  <si>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</si>
  <si>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</si>
  <si>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</si>
  <si>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</si>
  <si>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</si>
  <si>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</si>
  <si>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</si>
  <si>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</si>
  <si>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</si>
  <si>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</si>
  <si>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</si>
  <si>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</si>
  <si>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</si>
  <si>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</si>
  <si>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</si>
  <si>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</si>
  <si>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</si>
  <si>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</si>
  <si>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</si>
  <si>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</si>
  <si>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</si>
  <si>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</si>
  <si>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</si>
  <si>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</si>
  <si>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</si>
  <si>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</si>
  <si>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</si>
  <si>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</si>
  <si>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</si>
  <si>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</si>
  <si>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</si>
  <si>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</si>
  <si>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</si>
  <si>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</si>
  <si>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</si>
  <si>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</si>
  <si>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</si>
  <si>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</si>
  <si>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</si>
  <si>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</si>
  <si>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</si>
  <si>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</si>
  <si>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</si>
  <si>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</si>
  <si>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</si>
  <si>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</si>
  <si>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</si>
  <si>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</si>
  <si>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</si>
  <si>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</si>
  <si>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</si>
  <si>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</si>
  <si>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</si>
  <si>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</si>
  <si>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</si>
  <si>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</si>
  <si>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</si>
  <si>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</si>
  <si>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</si>
  <si>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</si>
  <si>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</si>
  <si>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</si>
  <si>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</si>
  <si>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</si>
  <si>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</si>
  <si>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</si>
  <si>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</si>
  <si>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</si>
  <si>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</si>
  <si>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</si>
  <si>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</si>
  <si>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</si>
  <si>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</si>
  <si>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</si>
  <si>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</si>
  <si>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</si>
  <si>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</si>
  <si>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</si>
  <si>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</si>
  <si>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</si>
  <si>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</si>
  <si>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</si>
  <si>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</si>
  <si>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</si>
  <si>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</si>
  <si>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</si>
  <si>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</si>
  <si>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</si>
  <si>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</si>
  <si>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</si>
  <si>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</si>
  <si>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</si>
  <si>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</si>
  <si>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</si>
  <si>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</si>
  <si>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</si>
  <si>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</si>
  <si>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</si>
  <si>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</si>
  <si>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</si>
  <si>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</si>
  <si>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</si>
  <si>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</si>
  <si>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</si>
  <si>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</si>
  <si>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</si>
  <si>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</si>
  <si>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</si>
  <si>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</si>
  <si>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</si>
  <si>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</si>
  <si>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</si>
  <si>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</si>
  <si>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</si>
  <si>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</si>
  <si>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</si>
  <si>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</si>
  <si>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</si>
  <si>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</si>
  <si>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</si>
  <si>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</si>
  <si>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</si>
  <si>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</si>
  <si>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</si>
  <si>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</si>
  <si>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</si>
  <si>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</si>
  <si>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</si>
  <si>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</si>
  <si>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</si>
  <si>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</si>
  <si>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</si>
  <si>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</si>
  <si>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</si>
  <si>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</si>
  <si>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</si>
  <si>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</si>
  <si>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</si>
  <si>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</si>
  <si>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</si>
  <si>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</si>
  <si>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</si>
  <si>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</si>
  <si>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</si>
  <si>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</si>
  <si>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</si>
  <si>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</si>
  <si>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</si>
  <si>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</si>
  <si>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</si>
  <si>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</si>
  <si>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</si>
  <si>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</si>
  <si>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</si>
  <si>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</si>
  <si>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</si>
  <si>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</si>
  <si>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</si>
  <si>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</si>
  <si>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</si>
  <si>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</si>
  <si>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</si>
  <si>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</si>
  <si>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</si>
  <si>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</si>
  <si>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</si>
  <si>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</si>
  <si>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</si>
  <si>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</si>
  <si>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</si>
  <si>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</si>
  <si>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</si>
  <si>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</si>
  <si>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</si>
  <si>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</si>
  <si>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</si>
  <si>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</si>
  <si>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</si>
  <si>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</si>
  <si>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</si>
  <si>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</si>
  <si>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</si>
  <si>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</si>
  <si>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</si>
  <si>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</si>
  <si>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</si>
  <si>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</si>
  <si>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</si>
  <si>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</si>
  <si>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</si>
  <si>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</si>
  <si>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</si>
  <si>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</si>
  <si>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</si>
  <si>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</si>
  <si>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</si>
  <si>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</si>
  <si>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</si>
  <si>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</si>
  <si>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</si>
  <si>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</si>
  <si>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</si>
  <si>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</si>
  <si>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</si>
  <si>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</si>
  <si>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</si>
  <si>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</si>
  <si>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</si>
  <si>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</si>
  <si>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</si>
  <si>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</si>
  <si>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</si>
  <si>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</si>
  <si>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</si>
  <si>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</si>
  <si>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</si>
  <si>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</si>
  <si>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</si>
  <si>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</si>
  <si>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</si>
  <si>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</si>
  <si>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</si>
  <si>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</si>
  <si>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</si>
  <si>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</si>
  <si>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</si>
  <si>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</si>
  <si>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</si>
  <si>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</si>
  <si>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</si>
  <si>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</si>
  <si>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</si>
  <si>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</si>
  <si>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</si>
  <si>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</si>
  <si>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</si>
  <si>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</si>
  <si>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</si>
  <si>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</si>
  <si>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</si>
  <si>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</si>
  <si>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</si>
  <si>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</si>
  <si>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</si>
  <si>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</si>
  <si>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</si>
  <si>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</si>
  <si>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</si>
  <si>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</si>
  <si>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</si>
  <si>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</si>
  <si>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</si>
  <si>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</si>
  <si>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</si>
  <si>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</si>
  <si>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</si>
  <si>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</si>
  <si>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</si>
  <si>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</si>
  <si>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</si>
  <si>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</si>
  <si>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</si>
  <si>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</si>
  <si>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</si>
  <si>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</si>
  <si>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</si>
  <si>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</si>
  <si>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</si>
  <si>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</si>
  <si>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</si>
  <si>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</si>
  <si>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</si>
  <si>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</si>
  <si>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</si>
  <si>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</si>
  <si>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</si>
  <si>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</si>
  <si>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</si>
  <si>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</si>
  <si>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</si>
  <si>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</si>
  <si>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</si>
  <si>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</si>
  <si>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</si>
  <si>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</si>
  <si>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</si>
  <si>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</si>
  <si>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</si>
  <si>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</si>
  <si>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</si>
  <si>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</si>
  <si>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</si>
  <si>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</si>
  <si>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</si>
  <si>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</si>
  <si>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</si>
  <si>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</si>
  <si>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</si>
  <si>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</si>
  <si>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</si>
  <si>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</si>
  <si>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</si>
  <si>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</si>
  <si>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</si>
  <si>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</si>
  <si>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</si>
  <si>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</si>
  <si>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</si>
  <si>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</si>
  <si>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</si>
  <si>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</si>
  <si>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</si>
  <si>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</si>
  <si>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</si>
  <si>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</si>
  <si>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</si>
  <si>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</si>
  <si>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</si>
  <si>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</si>
  <si>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</si>
  <si>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</si>
  <si>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</si>
  <si>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</si>
  <si>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</si>
  <si>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</si>
  <si>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</si>
  <si>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</si>
  <si>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</si>
  <si>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</si>
  <si>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</si>
  <si>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</si>
  <si>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</si>
  <si>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</si>
  <si>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</si>
  <si>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</si>
  <si>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</si>
  <si>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</si>
  <si>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</si>
  <si>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</si>
  <si>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</si>
  <si>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</si>
  <si>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</si>
  <si>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</si>
  <si>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</si>
  <si>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</si>
  <si>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</si>
  <si>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</si>
  <si>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</si>
  <si>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</si>
  <si>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</si>
  <si>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</si>
  <si>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</si>
  <si>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</si>
  <si>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</si>
  <si>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</si>
  <si>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</si>
  <si>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</si>
  <si>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</si>
  <si>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</si>
  <si>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</si>
  <si>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</si>
  <si>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</si>
  <si>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</si>
  <si>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</si>
  <si>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</si>
  <si>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</si>
  <si>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</si>
  <si>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</si>
  <si>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</si>
  <si>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</si>
  <si>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</si>
  <si>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</si>
  <si>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</si>
  <si>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</si>
  <si>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</si>
  <si>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</si>
  <si>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</si>
  <si>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</si>
  <si>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</si>
  <si>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</si>
  <si>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</si>
  <si>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</si>
  <si>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</si>
  <si>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</si>
  <si>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</si>
  <si>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</si>
  <si>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</si>
  <si>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</si>
  <si>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</si>
  <si>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</si>
  <si>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</si>
  <si>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</si>
  <si>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</si>
  <si>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</si>
  <si>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</si>
  <si>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</si>
  <si>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</si>
  <si>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</si>
  <si>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</si>
  <si>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</si>
  <si>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</si>
  <si>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</si>
  <si>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</si>
  <si>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</si>
  <si>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</si>
  <si>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</si>
  <si>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</si>
  <si>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</si>
  <si>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</si>
  <si>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</si>
  <si>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</si>
  <si>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</si>
  <si>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</si>
  <si>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</si>
  <si>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</si>
  <si>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</si>
  <si>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</si>
  <si>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</si>
  <si>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</si>
  <si>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</si>
  <si>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</si>
  <si>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</si>
  <si>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</si>
  <si>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</si>
  <si>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</si>
  <si>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</si>
  <si>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</si>
  <si>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</si>
  <si>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</si>
  <si>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</si>
  <si>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</si>
  <si>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</si>
  <si>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</si>
  <si>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</si>
  <si>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</si>
  <si>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</si>
  <si>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</si>
  <si>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</si>
  <si>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</si>
  <si>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</si>
  <si>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</si>
  <si>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</si>
  <si>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</si>
  <si>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</si>
  <si>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</si>
  <si>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</si>
  <si>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</si>
  <si>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</si>
  <si>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</si>
  <si>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</si>
  <si>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</si>
  <si>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</si>
  <si>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</si>
  <si>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</si>
  <si>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</si>
  <si>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</si>
  <si>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</si>
  <si>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</si>
  <si>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</si>
  <si>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</si>
  <si>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</si>
  <si>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</si>
  <si>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</si>
  <si>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</si>
  <si>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</si>
  <si>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</si>
  <si>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</si>
  <si>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</si>
  <si>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</si>
  <si>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</si>
  <si>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</si>
  <si>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</si>
  <si>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</si>
  <si>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</si>
  <si>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</si>
  <si>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</si>
  <si>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</si>
  <si>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</si>
  <si>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</si>
  <si>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</si>
  <si>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</si>
  <si>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</si>
  <si>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</si>
  <si>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</si>
  <si>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</si>
  <si>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</si>
  <si>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</si>
  <si>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</si>
  <si>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</si>
  <si>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</si>
  <si>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</si>
  <si>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</si>
  <si>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</si>
  <si>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</si>
  <si>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</si>
  <si>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</si>
  <si>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</si>
  <si>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</si>
  <si>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</si>
  <si>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</si>
  <si>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</si>
  <si>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</si>
  <si>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</si>
  <si>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</si>
  <si>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</si>
  <si>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</si>
  <si>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</si>
  <si>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</si>
  <si>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</si>
  <si>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</si>
  <si>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</si>
  <si>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</si>
  <si>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</si>
  <si>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</si>
  <si>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</si>
  <si>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</si>
  <si>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</si>
  <si>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</si>
  <si>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</si>
  <si>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</si>
  <si>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</si>
  <si>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</si>
  <si>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</si>
  <si>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</si>
  <si>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</si>
  <si>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</si>
  <si>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</si>
  <si>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</si>
  <si>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</si>
  <si>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</si>
  <si>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</si>
  <si>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</si>
  <si>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</si>
  <si>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</si>
  <si>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</si>
  <si>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</si>
  <si>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</si>
  <si>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</si>
  <si>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</si>
  <si>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</si>
  <si>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</si>
  <si>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</si>
  <si>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</si>
  <si>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</si>
  <si>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</si>
  <si>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</si>
  <si>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</si>
  <si>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</si>
  <si>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</si>
  <si>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</si>
  <si>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</si>
  <si>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</si>
  <si>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</si>
  <si>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</si>
  <si>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</si>
  <si>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</si>
  <si>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</si>
  <si>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</si>
  <si>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</si>
  <si>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</si>
  <si>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</si>
  <si>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</si>
  <si>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</si>
  <si>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</si>
  <si>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</si>
  <si>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</si>
  <si>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</si>
  <si>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</si>
  <si>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</si>
  <si>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</si>
  <si>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</si>
  <si>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</si>
  <si>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</si>
  <si>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</si>
  <si>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</si>
  <si>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</si>
  <si>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</si>
  <si>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</si>
  <si>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</si>
  <si>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</si>
  <si>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</si>
  <si>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</si>
  <si>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</si>
  <si>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</si>
  <si>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</si>
  <si>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</si>
  <si>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</si>
  <si>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</si>
  <si>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</si>
  <si>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</si>
  <si>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</si>
  <si>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</si>
  <si>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</si>
  <si>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</si>
  <si>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</si>
  <si>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</si>
  <si>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</si>
  <si>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</si>
  <si>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</si>
  <si>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</si>
  <si>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</si>
  <si>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</si>
  <si>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</si>
  <si>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</si>
  <si>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</si>
  <si>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</si>
  <si>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</si>
  <si>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</si>
  <si>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</si>
  <si>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</si>
  <si>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</si>
  <si>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</si>
  <si>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</si>
  <si>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</si>
  <si>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</si>
  <si>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</si>
  <si>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</si>
  <si>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</si>
  <si>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</si>
  <si>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</si>
  <si>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</si>
  <si>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</si>
  <si>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</si>
  <si>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</si>
  <si>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</si>
  <si>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</si>
  <si>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</si>
  <si>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</si>
  <si>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</si>
  <si>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</si>
  <si>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</si>
  <si>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</si>
  <si>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</si>
  <si>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</si>
  <si>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</si>
  <si>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</si>
  <si>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</si>
  <si>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</si>
  <si>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</si>
  <si>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</si>
  <si>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</si>
  <si>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</si>
  <si>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</si>
  <si>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</si>
  <si>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</si>
  <si>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</si>
  <si>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</si>
  <si>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</si>
  <si>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</si>
  <si>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</si>
  <si>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</si>
  <si>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</si>
  <si>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</si>
  <si>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</si>
  <si>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</si>
  <si>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</si>
  <si>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</si>
  <si>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</si>
  <si>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</si>
  <si>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</si>
  <si>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</si>
  <si>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</si>
  <si>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</si>
  <si>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</si>
  <si>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</si>
  <si>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</si>
  <si>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</si>
  <si>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</si>
  <si>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</si>
  <si>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</si>
  <si>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</si>
  <si>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</si>
  <si>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</si>
  <si>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</si>
  <si>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</si>
  <si>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</si>
  <si>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</si>
  <si>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</si>
  <si>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</si>
  <si>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</si>
  <si>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</si>
  <si>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</si>
  <si>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</si>
  <si>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</si>
  <si>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</si>
  <si>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</si>
  <si>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</si>
  <si>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</si>
  <si>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</si>
  <si>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</si>
  <si>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</si>
  <si>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</si>
  <si>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</si>
  <si>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</si>
  <si>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</si>
  <si>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</si>
  <si>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</si>
  <si>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</si>
  <si>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</si>
  <si>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</si>
  <si>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</si>
  <si>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</si>
  <si>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</si>
  <si>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</si>
  <si>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</si>
  <si>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</si>
  <si>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</si>
  <si>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</si>
  <si>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</si>
  <si>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</si>
  <si>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</si>
  <si>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</si>
  <si>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</si>
  <si>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</si>
  <si>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</si>
  <si>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</si>
  <si>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</si>
  <si>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</si>
  <si>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</si>
  <si>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</si>
  <si>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</si>
  <si>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</si>
  <si>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</si>
  <si>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</si>
  <si>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</si>
  <si>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</si>
  <si>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</si>
  <si>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</si>
  <si>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</si>
  <si>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</si>
  <si>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</si>
  <si>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</si>
  <si>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</si>
  <si>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</si>
  <si>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</si>
  <si>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</si>
  <si>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</si>
  <si>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</si>
  <si>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</si>
  <si>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</si>
  <si>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</si>
  <si>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</si>
  <si>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</si>
  <si>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</si>
  <si>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</si>
  <si>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</si>
  <si>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</si>
  <si>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</si>
  <si>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</si>
  <si>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</si>
  <si>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</si>
  <si>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</si>
  <si>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</si>
  <si>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</si>
  <si>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</si>
  <si>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</si>
  <si>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</si>
  <si>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</si>
  <si>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</si>
  <si>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</si>
  <si>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</si>
  <si>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</si>
  <si>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</si>
  <si>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</si>
  <si>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</si>
  <si>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</si>
  <si>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</si>
  <si>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</si>
  <si>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</si>
  <si>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</si>
  <si>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</si>
  <si>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</si>
  <si>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</si>
  <si>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</si>
  <si>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</si>
  <si>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</si>
  <si>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</si>
  <si>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</si>
  <si>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</si>
  <si>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</si>
  <si>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</si>
  <si>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</si>
  <si>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</si>
  <si>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</si>
  <si>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</si>
  <si>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</si>
  <si>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</si>
  <si>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</si>
  <si>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</si>
  <si>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</si>
  <si>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</si>
  <si>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</si>
  <si>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</si>
  <si>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</si>
  <si>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</si>
  <si>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</si>
  <si>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</si>
  <si>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</si>
  <si>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</si>
  <si>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</si>
  <si>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</si>
  <si>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</si>
  <si>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</si>
  <si>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</si>
  <si>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</si>
  <si>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</si>
  <si>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</si>
  <si>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</si>
  <si>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</si>
  <si>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</si>
  <si>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</si>
  <si>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</si>
  <si>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</si>
  <si>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</si>
  <si>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</si>
  <si>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</si>
  <si>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</si>
  <si>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</si>
  <si>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</si>
  <si>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</si>
  <si>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</si>
  <si>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</si>
  <si>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</si>
  <si>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</si>
  <si>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</si>
  <si>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</si>
  <si>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</si>
  <si>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</si>
  <si>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</si>
  <si>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</si>
  <si>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</si>
  <si>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</si>
  <si>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</si>
  <si>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</si>
  <si>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</si>
  <si>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</si>
  <si>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</si>
  <si>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</si>
  <si>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</si>
  <si>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</si>
  <si>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</si>
  <si>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</si>
  <si>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</si>
  <si>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</si>
  <si>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</si>
  <si>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</si>
  <si>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</si>
  <si>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</si>
  <si>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</si>
  <si>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</si>
  <si>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</si>
  <si>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</si>
  <si>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</si>
  <si>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</si>
  <si>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</si>
  <si>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</si>
  <si>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</si>
  <si>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</si>
  <si>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</si>
  <si>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</si>
  <si>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</si>
  <si>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</si>
  <si>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</si>
  <si>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</si>
  <si>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</si>
  <si>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</si>
  <si>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</si>
  <si>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</si>
  <si>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</si>
  <si>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</si>
  <si>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</si>
  <si>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</si>
  <si>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</si>
  <si>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</si>
  <si>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</si>
  <si>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</si>
  <si>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</si>
  <si>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</si>
  <si>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</si>
  <si>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</si>
  <si>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</si>
  <si>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</si>
  <si>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</si>
  <si>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</si>
  <si>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</si>
  <si>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</si>
  <si>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</si>
  <si>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</si>
  <si>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</si>
  <si>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</si>
  <si>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</si>
  <si>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</si>
  <si>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</si>
  <si>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</si>
  <si>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</si>
  <si>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</si>
  <si>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</si>
  <si>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</si>
  <si>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</si>
  <si>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</si>
  <si>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</si>
  <si>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</si>
  <si>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</si>
  <si>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</si>
  <si>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</si>
  <si>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</si>
  <si>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</si>
  <si>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</si>
  <si>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</si>
  <si>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</si>
  <si>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</si>
  <si>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</si>
  <si>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</si>
  <si>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</si>
  <si>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</si>
  <si>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</si>
  <si>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</si>
  <si>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</si>
  <si>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</si>
  <si>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</si>
  <si>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</si>
  <si>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</si>
  <si>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</si>
  <si>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</si>
  <si>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</si>
  <si>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</si>
  <si>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</si>
  <si>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</si>
  <si>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</si>
  <si>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</si>
  <si>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</si>
  <si>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</si>
  <si>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</si>
  <si>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</si>
  <si>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</si>
  <si>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</si>
  <si>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</si>
  <si>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</si>
  <si>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</si>
  <si>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</si>
  <si>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</si>
  <si>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</si>
  <si>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</si>
  <si>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</si>
  <si>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</si>
  <si>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</si>
  <si>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</si>
  <si>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</si>
  <si>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</si>
  <si>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</si>
  <si>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</si>
  <si>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</si>
  <si>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</si>
  <si>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</si>
  <si>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</si>
  <si>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</si>
  <si>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</si>
  <si>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</si>
  <si>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</si>
  <si>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</si>
  <si>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</si>
  <si>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</si>
  <si>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</si>
  <si>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</si>
  <si>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</si>
  <si>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</si>
  <si>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</si>
  <si>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</si>
  <si>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</si>
  <si>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</si>
  <si>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</si>
  <si>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</si>
  <si>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</si>
  <si>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</si>
  <si>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</si>
  <si>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</si>
  <si>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</si>
  <si>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</si>
  <si>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</si>
  <si>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</si>
  <si>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</si>
  <si>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</si>
  <si>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</si>
  <si>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</si>
  <si>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</si>
  <si>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</si>
  <si>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</si>
  <si>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</si>
  <si>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</si>
  <si>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</si>
  <si>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</si>
  <si>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</si>
  <si>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</si>
  <si>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</si>
  <si>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</si>
  <si>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</si>
  <si>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</si>
  <si>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</si>
  <si>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</si>
  <si>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</si>
  <si>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</si>
  <si>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</si>
  <si>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</si>
  <si>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</si>
  <si>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</si>
  <si>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</si>
  <si>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</si>
  <si>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</si>
  <si>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</si>
  <si>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</si>
  <si>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</si>
  <si>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</si>
  <si>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</si>
  <si>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</si>
  <si>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</si>
  <si>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</si>
  <si>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</si>
  <si>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</si>
  <si>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</si>
  <si>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</si>
  <si>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</si>
  <si>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</si>
  <si>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</si>
  <si>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</si>
  <si>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</si>
  <si>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</si>
  <si>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</si>
  <si>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</si>
  <si>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</si>
  <si>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</si>
  <si>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</si>
  <si>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</si>
  <si>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</si>
  <si>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</si>
  <si>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</si>
  <si>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</si>
  <si>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</si>
  <si>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</si>
  <si>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</si>
  <si>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</si>
  <si>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</si>
  <si>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</si>
  <si>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</si>
  <si>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</si>
  <si>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</si>
  <si>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</si>
  <si>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</si>
  <si>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</si>
  <si>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</si>
  <si>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</si>
  <si>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</si>
  <si>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</si>
  <si>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</si>
  <si>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</si>
  <si>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</si>
  <si>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</si>
  <si>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</si>
  <si>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</si>
  <si>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</si>
  <si>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</si>
  <si>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</si>
  <si>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</si>
  <si>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</si>
  <si>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</si>
  <si>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</si>
  <si>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</si>
  <si>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</si>
  <si>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</si>
  <si>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</si>
  <si>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</si>
  <si>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</si>
  <si>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</si>
  <si>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</si>
  <si>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</si>
  <si>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</si>
  <si>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</si>
  <si>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</si>
  <si>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</si>
  <si>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</si>
  <si>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</si>
  <si>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</si>
  <si>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</si>
  <si>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</si>
  <si>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</si>
  <si>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</si>
  <si>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</si>
  <si>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</si>
  <si>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</si>
  <si>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</si>
  <si>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</si>
  <si>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</si>
  <si>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</si>
  <si>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</si>
  <si>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</si>
  <si>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</si>
  <si>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</si>
  <si>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</si>
  <si>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</si>
  <si>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</si>
  <si>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</si>
  <si>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</si>
  <si>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</si>
  <si>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</si>
  <si>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</si>
  <si>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</si>
  <si>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</si>
  <si>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</si>
  <si>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</si>
  <si>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</si>
  <si>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</si>
  <si>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</si>
  <si>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</si>
  <si>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</si>
  <si>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</si>
  <si>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</si>
  <si>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</si>
  <si>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</si>
  <si>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</si>
  <si>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</si>
  <si>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</si>
  <si>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</si>
  <si>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</si>
  <si>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</si>
  <si>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</si>
  <si>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</si>
  <si>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</si>
  <si>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</si>
  <si>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</si>
  <si>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</si>
  <si>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</si>
  <si>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</si>
  <si>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</si>
  <si>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</si>
  <si>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</si>
  <si>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</si>
  <si>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</si>
  <si>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</si>
  <si>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</si>
  <si>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</si>
  <si>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</si>
  <si>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</si>
  <si>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</si>
  <si>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</si>
  <si>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</si>
  <si>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</si>
  <si>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</si>
  <si>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</si>
  <si>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</si>
  <si>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</si>
  <si>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</si>
  <si>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</si>
  <si>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</si>
  <si>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</si>
  <si>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</si>
  <si>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</si>
  <si>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</si>
  <si>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</si>
  <si>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</si>
  <si>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</si>
  <si>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</si>
  <si>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</si>
  <si>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</si>
  <si>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</si>
  <si>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</si>
  <si>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</si>
  <si>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</si>
  <si>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</si>
  <si>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</si>
  <si>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</si>
  <si>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</si>
  <si>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</si>
  <si>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</si>
  <si>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</si>
  <si>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</si>
  <si>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</si>
  <si>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</si>
  <si>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</si>
  <si>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</si>
  <si>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</si>
  <si>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</si>
  <si>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</si>
  <si>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</si>
  <si>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</si>
  <si>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</si>
  <si>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</si>
  <si>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</si>
  <si>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</si>
  <si>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</si>
  <si>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</si>
  <si>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</si>
  <si>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</si>
  <si>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</si>
  <si>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</si>
  <si>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</si>
  <si>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</si>
  <si>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</si>
  <si>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</si>
  <si>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</si>
  <si>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</si>
  <si>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</si>
  <si>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</si>
  <si>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</si>
  <si>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</si>
  <si>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</si>
  <si>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</si>
  <si>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</si>
  <si>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</si>
  <si>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</si>
  <si>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</si>
  <si>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</si>
  <si>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</si>
  <si>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</si>
  <si>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</si>
  <si>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</si>
  <si>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</si>
  <si>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</si>
  <si>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</si>
  <si>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</si>
  <si>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</si>
  <si>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</si>
  <si>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</si>
  <si>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</si>
  <si>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</si>
  <si>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</si>
  <si>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</si>
  <si>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</si>
  <si>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</si>
  <si>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</si>
  <si>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</si>
  <si>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</si>
  <si>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</si>
  <si>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</si>
  <si>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</si>
  <si>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</si>
  <si>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</si>
  <si>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</si>
  <si>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</si>
  <si>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</si>
  <si>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</si>
  <si>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</si>
  <si>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</si>
  <si>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</si>
  <si>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</si>
  <si>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</si>
  <si>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</si>
  <si>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</si>
  <si>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</si>
  <si>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</si>
  <si>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</si>
  <si>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</si>
  <si>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</si>
  <si>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</si>
  <si>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</si>
  <si>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</si>
  <si>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</si>
  <si>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</si>
  <si>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</si>
  <si>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</si>
  <si>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</si>
  <si>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</si>
  <si>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</si>
  <si>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</si>
  <si>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</si>
  <si>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</si>
  <si>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</si>
  <si>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</si>
  <si>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</si>
  <si>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</si>
  <si>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</si>
  <si>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</si>
  <si>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</si>
  <si>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</si>
  <si>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</si>
  <si>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</si>
  <si>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</si>
  <si>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</si>
  <si>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</si>
  <si>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</si>
  <si>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</si>
  <si>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</si>
  <si>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</si>
  <si>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</si>
  <si>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</si>
  <si>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</si>
  <si>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</si>
  <si>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</si>
  <si>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</si>
  <si>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</si>
  <si>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</si>
  <si>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</si>
  <si>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</si>
  <si>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</si>
  <si>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</si>
  <si>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</si>
  <si>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</si>
  <si>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</si>
  <si>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</si>
  <si>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</si>
  <si>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</si>
  <si>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</si>
  <si>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</si>
  <si>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</si>
  <si>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</si>
  <si>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</si>
  <si>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</si>
  <si>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</si>
  <si>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</si>
  <si>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</si>
  <si>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</si>
  <si>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</si>
  <si>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</si>
  <si>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</si>
  <si>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</si>
  <si>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</si>
  <si>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</si>
  <si>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</si>
  <si>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</si>
  <si>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</si>
  <si>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</si>
  <si>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</si>
  <si>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</si>
  <si>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</si>
  <si>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</si>
  <si>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</si>
  <si>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</si>
  <si>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</si>
  <si>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</si>
  <si>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</si>
  <si>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</si>
  <si>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</si>
  <si>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</si>
  <si>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</si>
  <si>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</si>
  <si>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</si>
  <si>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</si>
  <si>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</si>
  <si>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</si>
  <si>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</si>
  <si>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</si>
  <si>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</si>
  <si>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</si>
  <si>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</si>
  <si>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</si>
  <si>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</si>
  <si>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</si>
  <si>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</si>
  <si>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</si>
  <si>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</si>
  <si>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</si>
  <si>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</si>
  <si>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</si>
  <si>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</si>
  <si>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</si>
  <si>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</si>
  <si>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</si>
  <si>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</si>
  <si>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</si>
  <si>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</si>
  <si>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</si>
  <si>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</si>
  <si>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</si>
  <si>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</si>
  <si>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</si>
  <si>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</si>
  <si>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</si>
  <si>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</si>
  <si>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</si>
  <si>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</si>
  <si>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</si>
  <si>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</si>
  <si>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</si>
  <si>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</si>
  <si>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</si>
  <si>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</si>
  <si>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</si>
  <si>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</si>
  <si>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</si>
  <si>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</si>
  <si>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</si>
  <si>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</si>
  <si>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</si>
  <si>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</si>
  <si>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</si>
  <si>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</si>
  <si>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</si>
  <si>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</si>
  <si>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</si>
  <si>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</si>
  <si>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</si>
  <si>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</si>
  <si>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</si>
  <si>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</si>
  <si>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</si>
  <si>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</si>
  <si>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</si>
  <si>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</si>
  <si>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</si>
  <si>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</si>
  <si>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</si>
  <si>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</si>
  <si>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</si>
  <si>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</si>
  <si>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</si>
  <si>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</si>
  <si>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</si>
  <si>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</si>
  <si>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</si>
  <si>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</si>
  <si>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</si>
  <si>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</si>
  <si>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</si>
  <si>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</si>
  <si>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</si>
  <si>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</si>
  <si>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</si>
  <si>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</si>
  <si>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</si>
  <si>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</si>
  <si>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</si>
  <si>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</si>
  <si>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</si>
  <si>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</si>
  <si>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</si>
  <si>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</si>
  <si>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</si>
  <si>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</si>
  <si>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</si>
  <si>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</si>
  <si>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</si>
  <si>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</si>
  <si>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</si>
  <si>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</si>
  <si>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</si>
  <si>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</si>
  <si>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</si>
  <si>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</si>
  <si>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</si>
  <si>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</si>
  <si>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</si>
  <si>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</si>
  <si>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</si>
  <si>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</si>
  <si>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</si>
  <si>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</si>
  <si>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</si>
  <si>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</si>
  <si>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</si>
  <si>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</si>
  <si>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</si>
  <si>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</si>
  <si>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</si>
  <si>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</si>
  <si>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</si>
  <si>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</si>
  <si>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</si>
  <si>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</si>
  <si>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</si>
  <si>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</si>
  <si>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</si>
  <si>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</si>
  <si>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</si>
  <si>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</si>
  <si>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</si>
  <si>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</si>
  <si>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</si>
  <si>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</si>
  <si>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</si>
  <si>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</si>
  <si>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</si>
  <si>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</si>
  <si>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</si>
  <si>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</si>
  <si>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</si>
  <si>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</si>
  <si>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</si>
  <si>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</si>
  <si>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</si>
  <si>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</si>
  <si>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</si>
  <si>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</si>
  <si>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</si>
  <si>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</si>
  <si>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</si>
  <si>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</si>
  <si>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</si>
  <si>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</si>
  <si>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</si>
  <si>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</si>
  <si>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</si>
  <si>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</si>
  <si>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</si>
  <si>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</si>
  <si>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</si>
  <si>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</si>
  <si>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</si>
  <si>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</si>
  <si>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</si>
  <si>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</si>
  <si>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</si>
  <si>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</si>
  <si>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</si>
  <si>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</si>
  <si>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</si>
  <si>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</si>
  <si>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</si>
  <si>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</si>
  <si>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</si>
  <si>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</si>
  <si>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</si>
  <si>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</si>
  <si>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</si>
  <si>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</si>
  <si>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</si>
  <si>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</si>
  <si>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</si>
  <si>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</si>
  <si>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</si>
  <si>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</si>
  <si>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</si>
  <si>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</si>
  <si>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</si>
  <si>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</si>
  <si>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</si>
  <si>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</si>
  <si>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</si>
  <si>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</si>
  <si>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</si>
  <si>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</si>
  <si>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</si>
  <si>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</si>
  <si>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</si>
  <si>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</si>
  <si>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</si>
  <si>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</si>
  <si>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</si>
  <si>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</si>
  <si>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</si>
  <si>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</si>
  <si>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</si>
  <si>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</si>
  <si>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</si>
  <si>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</si>
  <si>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</si>
  <si>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</si>
  <si>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</si>
  <si>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</si>
  <si>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</si>
  <si>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</si>
  <si>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</si>
  <si>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</si>
  <si>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</si>
  <si>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</si>
  <si>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</si>
  <si>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</si>
  <si>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</si>
  <si>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</si>
  <si>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</si>
  <si>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</si>
  <si>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</si>
  <si>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</si>
  <si>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</si>
  <si>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</si>
  <si>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</si>
  <si>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</si>
  <si>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</si>
  <si>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</si>
  <si>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</si>
  <si>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</si>
  <si>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</si>
  <si>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</si>
  <si>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</si>
  <si>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</si>
  <si>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</si>
  <si>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</si>
  <si>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</si>
  <si>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</si>
  <si>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</si>
  <si>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</si>
  <si>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</si>
  <si>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</si>
  <si>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</si>
  <si>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</si>
  <si>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</si>
  <si>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</si>
  <si>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</si>
  <si>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</si>
  <si>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</si>
  <si>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</si>
  <si>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</si>
  <si>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</si>
  <si>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</si>
  <si>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</si>
  <si>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</si>
  <si>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</si>
  <si>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</si>
  <si>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</si>
  <si>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</si>
  <si>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</si>
  <si>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</si>
  <si>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</si>
  <si>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</si>
  <si>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</si>
  <si>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</si>
  <si>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</si>
  <si>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</si>
  <si>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</si>
  <si>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</si>
  <si>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</si>
  <si>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</si>
  <si>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</si>
  <si>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</si>
  <si>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</si>
  <si>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</si>
  <si>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</si>
  <si>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</si>
  <si>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</si>
  <si>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</si>
  <si>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</si>
  <si>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</si>
  <si>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</si>
  <si>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</si>
  <si>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</si>
  <si>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</si>
  <si>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</si>
  <si>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</si>
  <si>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</si>
  <si>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</si>
  <si>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</si>
  <si>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</si>
  <si>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</si>
  <si>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</si>
  <si>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</si>
  <si>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</si>
  <si>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</si>
  <si>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</si>
  <si>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</si>
  <si>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</si>
  <si>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</si>
  <si>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</si>
  <si>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</si>
  <si>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</si>
  <si>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</si>
  <si>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</si>
  <si>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</si>
  <si>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</si>
  <si>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</si>
  <si>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</si>
  <si>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</si>
  <si>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</si>
  <si>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</si>
  <si>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</si>
  <si>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</si>
  <si>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</si>
  <si>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</si>
  <si>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</si>
  <si>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</si>
  <si>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</si>
  <si>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</si>
  <si>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</si>
  <si>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</si>
  <si>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</si>
  <si>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</si>
  <si>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</si>
  <si>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</si>
  <si>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</si>
  <si>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</si>
  <si>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</si>
  <si>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</si>
  <si>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</si>
  <si>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</si>
  <si>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</si>
  <si>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</si>
  <si>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</si>
  <si>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</si>
  <si>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</si>
  <si>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</si>
  <si>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</si>
  <si>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</si>
  <si>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</si>
  <si>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</si>
  <si>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</si>
  <si>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</si>
  <si>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</si>
  <si>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</si>
  <si>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</si>
  <si>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</si>
  <si>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</si>
  <si>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</si>
  <si>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</si>
  <si>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</si>
  <si>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</si>
  <si>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</si>
  <si>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</si>
  <si>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</si>
  <si>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</si>
  <si>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</si>
  <si>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</si>
  <si>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</si>
  <si>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</si>
  <si>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</si>
  <si>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</si>
  <si>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</si>
  <si>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</si>
  <si>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</si>
  <si>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</si>
  <si>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</si>
  <si>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</si>
  <si>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</si>
  <si>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</si>
  <si>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</si>
  <si>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</si>
  <si>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</si>
  <si>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</si>
  <si>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</si>
  <si>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</si>
  <si>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</si>
  <si>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</si>
  <si>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</si>
  <si>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</si>
  <si>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</si>
  <si>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</si>
  <si>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</si>
  <si>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</si>
  <si>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</si>
  <si>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</si>
  <si>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</si>
  <si>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</si>
  <si>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</si>
  <si>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</si>
  <si>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</si>
  <si>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</si>
  <si>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</si>
  <si>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</si>
  <si>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</si>
  <si>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</si>
  <si>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</si>
  <si>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</si>
  <si>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</si>
  <si>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</si>
  <si>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</si>
  <si>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</si>
  <si>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</si>
  <si>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</si>
  <si>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</si>
  <si>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</si>
  <si>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</si>
  <si>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</si>
  <si>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</si>
  <si>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</si>
  <si>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</si>
  <si>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</si>
  <si>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</si>
  <si>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</si>
  <si>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</si>
  <si>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</si>
  <si>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</si>
  <si>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</si>
  <si>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</si>
  <si>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</si>
  <si>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</si>
  <si>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</si>
  <si>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</si>
  <si>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</si>
  <si>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</si>
  <si>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</si>
  <si>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</si>
  <si>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</si>
  <si>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</si>
  <si>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</si>
  <si>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</si>
  <si>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</si>
  <si>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</si>
  <si>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</si>
  <si>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</si>
  <si>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</si>
  <si>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</si>
  <si>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</si>
  <si>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</si>
  <si>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</si>
  <si>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</si>
  <si>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</si>
  <si>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</si>
  <si>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</si>
  <si>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</si>
  <si>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</si>
  <si>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</si>
  <si>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</si>
  <si>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</si>
  <si>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</si>
  <si>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</si>
  <si>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</si>
  <si>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</si>
  <si>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</si>
  <si>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</si>
  <si>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</si>
  <si>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</si>
  <si>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</si>
  <si>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</si>
  <si>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</si>
  <si>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</si>
  <si>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</si>
  <si>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</si>
  <si>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</si>
  <si>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</si>
  <si>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</si>
  <si>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</si>
  <si>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</si>
  <si>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</si>
  <si>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</si>
  <si>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</si>
  <si>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</si>
  <si>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</si>
  <si>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</si>
  <si>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</si>
  <si>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</si>
  <si>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</si>
  <si>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</si>
  <si>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</si>
  <si>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</si>
  <si>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</si>
  <si>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</si>
  <si>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</si>
  <si>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</si>
  <si>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</si>
  <si>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</si>
  <si>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</si>
  <si>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</si>
  <si>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</si>
  <si>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</si>
  <si>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</si>
  <si>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</si>
  <si>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</si>
  <si>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</si>
  <si>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</si>
  <si>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</si>
  <si>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</si>
  <si>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</si>
  <si>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</si>
  <si>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</si>
  <si>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</si>
  <si>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</si>
  <si>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</si>
  <si>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</si>
  <si>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</si>
  <si>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</si>
  <si>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</si>
  <si>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</si>
  <si>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</si>
  <si>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</si>
  <si>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</si>
  <si>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</si>
  <si>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</si>
  <si>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</si>
  <si>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</si>
  <si>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</si>
  <si>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</si>
  <si>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</si>
  <si>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</si>
  <si>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</si>
  <si>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</si>
  <si>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</si>
  <si>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</si>
  <si>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</si>
  <si>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</si>
  <si>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</si>
  <si>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</si>
  <si>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</si>
  <si>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</si>
  <si>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</si>
  <si>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</si>
  <si>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</si>
  <si>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</si>
  <si>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</si>
  <si>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</si>
  <si>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</si>
  <si>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</si>
  <si>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</si>
  <si>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</si>
  <si>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</si>
  <si>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</si>
  <si>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</si>
  <si>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</si>
  <si>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</si>
  <si>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</si>
  <si>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</si>
  <si>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</si>
  <si>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</si>
  <si>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</si>
  <si>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</si>
  <si>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</si>
  <si>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</si>
  <si>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</si>
  <si>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</si>
  <si>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</si>
  <si>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</si>
  <si>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</si>
  <si>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</si>
  <si>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</si>
  <si>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</si>
  <si>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</si>
  <si>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</si>
  <si>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</si>
  <si>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</si>
  <si>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</si>
  <si>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</si>
  <si>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</si>
  <si>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</si>
  <si>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</si>
  <si>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</si>
  <si>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</si>
  <si>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</si>
  <si>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</si>
  <si>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</si>
  <si>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</si>
  <si>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</si>
  <si>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</si>
  <si>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</si>
  <si>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</si>
  <si>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</si>
  <si>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</si>
  <si>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</si>
  <si>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</si>
  <si>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</si>
  <si>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</si>
  <si>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</si>
  <si>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</si>
  <si>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</si>
  <si>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</si>
  <si>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</si>
  <si>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</si>
  <si>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</si>
  <si>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</si>
  <si>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</si>
  <si>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</si>
  <si>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</si>
  <si>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</si>
  <si>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</si>
  <si>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</si>
  <si>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</si>
  <si>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</si>
  <si>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</si>
  <si>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</si>
  <si>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</si>
  <si>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</si>
  <si>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</si>
  <si>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</si>
  <si>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</si>
  <si>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</si>
  <si>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</si>
  <si>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</si>
  <si>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</si>
  <si>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</si>
  <si>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</si>
  <si>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</si>
  <si>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</si>
  <si>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</si>
  <si>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</si>
  <si>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</si>
  <si>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</si>
  <si>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</si>
  <si>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</si>
  <si>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</si>
  <si>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</si>
  <si>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</si>
  <si>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</si>
  <si>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</si>
  <si>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</si>
  <si>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</si>
  <si>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</si>
  <si>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</si>
  <si>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</si>
  <si>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</si>
  <si>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</si>
  <si>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</si>
  <si>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</si>
  <si>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</si>
  <si>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</si>
  <si>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</si>
  <si>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</si>
  <si>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</si>
  <si>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</si>
  <si>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</si>
  <si>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</si>
  <si>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</si>
  <si>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</si>
  <si>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</si>
  <si>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</si>
  <si>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</si>
  <si>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</si>
  <si>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</si>
  <si>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</si>
  <si>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</si>
  <si>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</si>
  <si>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</si>
  <si>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</si>
  <si>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</si>
  <si>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</si>
  <si>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</si>
  <si>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</si>
  <si>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</si>
  <si>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</si>
  <si>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</si>
  <si>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</si>
  <si>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</si>
  <si>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</si>
  <si>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</si>
  <si>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</si>
  <si>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</si>
  <si>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</si>
  <si>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</si>
  <si>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</si>
  <si>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</si>
  <si>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</si>
  <si>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</si>
  <si>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</si>
  <si>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</si>
  <si>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</si>
  <si>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</si>
  <si>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</si>
  <si>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</si>
  <si>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</si>
  <si>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</si>
  <si>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</si>
  <si>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</si>
  <si>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</si>
  <si>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</si>
  <si>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</si>
  <si>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</si>
  <si>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</si>
  <si>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</si>
  <si>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</si>
  <si>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</si>
  <si>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</si>
  <si>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</si>
  <si>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</si>
  <si>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</si>
  <si>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</si>
  <si>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</si>
  <si>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</si>
  <si>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</si>
  <si>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</si>
  <si>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</si>
  <si>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</si>
  <si>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</si>
  <si>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</si>
  <si>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</si>
  <si>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</si>
  <si>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</si>
  <si>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</si>
  <si>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</si>
  <si>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</si>
  <si>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</si>
  <si>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</si>
  <si>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</si>
  <si>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</si>
  <si>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</si>
  <si>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</si>
  <si>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</si>
  <si>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</si>
  <si>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</si>
  <si>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</si>
  <si>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</si>
  <si>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</si>
  <si>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</si>
  <si>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</si>
  <si>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</si>
  <si>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</si>
  <si>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</si>
  <si>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</si>
  <si>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</si>
  <si>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</si>
  <si>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</si>
  <si>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</si>
  <si>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</si>
  <si>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</si>
  <si>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</si>
  <si>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</si>
  <si>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</si>
  <si>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</si>
  <si>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</si>
  <si>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</si>
  <si>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</si>
  <si>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</si>
  <si>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</si>
  <si>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</si>
  <si>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</si>
  <si>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</si>
  <si>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</si>
  <si>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</si>
  <si>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</si>
  <si>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</si>
  <si>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</si>
  <si>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</si>
  <si>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</si>
  <si>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</si>
  <si>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</si>
  <si>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</si>
  <si>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</si>
  <si>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</si>
  <si>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</si>
  <si>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</si>
  <si>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</si>
  <si>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</si>
  <si>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</si>
  <si>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</si>
  <si>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</si>
  <si>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</si>
  <si>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</si>
  <si>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</si>
  <si>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</si>
  <si>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</si>
  <si>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</si>
  <si>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</si>
  <si>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</si>
  <si>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</si>
  <si>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</si>
  <si>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</si>
  <si>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</si>
  <si>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</si>
  <si>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</si>
  <si>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</si>
  <si>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</si>
  <si>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</si>
  <si>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</si>
  <si>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</si>
  <si>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</si>
  <si>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</si>
  <si>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</si>
  <si>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</si>
  <si>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</si>
  <si>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</si>
  <si>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</si>
  <si>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</si>
  <si>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</si>
  <si>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</si>
  <si>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</si>
  <si>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</si>
  <si>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</si>
  <si>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</si>
  <si>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</si>
  <si>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</si>
  <si>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</si>
  <si>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</si>
  <si>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</si>
  <si>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</si>
  <si>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</si>
  <si>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</si>
  <si>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</si>
  <si>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</si>
  <si>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</si>
  <si>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</si>
  <si>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</si>
  <si>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</si>
  <si>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</si>
  <si>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</si>
  <si>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</si>
  <si>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</si>
  <si>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</si>
  <si>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</si>
  <si>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</si>
  <si>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</si>
  <si>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</si>
  <si>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</si>
  <si>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</si>
  <si>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</si>
  <si>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</si>
  <si>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</si>
  <si>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</si>
  <si>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</si>
  <si>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</si>
  <si>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</si>
  <si>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</si>
  <si>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</si>
  <si>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</si>
  <si>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</si>
  <si>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</si>
  <si>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</si>
  <si>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</si>
  <si>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</si>
  <si>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</si>
  <si>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</si>
  <si>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</si>
  <si>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</si>
  <si>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</si>
  <si>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</si>
  <si>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</si>
  <si>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</si>
  <si>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</si>
  <si>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</si>
  <si>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</si>
  <si>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</si>
  <si>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</si>
  <si>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</si>
  <si>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</si>
  <si>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</si>
  <si>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</si>
  <si>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</si>
  <si>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</si>
  <si>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</si>
  <si>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</si>
  <si>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</si>
  <si>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</si>
  <si>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</si>
  <si>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</si>
  <si>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</si>
  <si>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</si>
  <si>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</si>
  <si>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</si>
  <si>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</si>
  <si>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</si>
  <si>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</si>
  <si>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</si>
  <si>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</si>
  <si>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</si>
  <si>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</si>
  <si>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</si>
  <si>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</si>
  <si>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</si>
  <si>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</si>
  <si>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</si>
  <si>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</si>
  <si>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</si>
  <si>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</si>
  <si>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</si>
  <si>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</si>
  <si>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</si>
  <si>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</si>
  <si>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</si>
  <si>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</si>
  <si>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</si>
  <si>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</si>
  <si>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</si>
  <si>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</si>
  <si>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</si>
  <si>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</si>
  <si>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</si>
  <si>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</si>
  <si>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</si>
  <si>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</si>
  <si>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</si>
  <si>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</si>
  <si>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</si>
  <si>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</si>
  <si>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</si>
  <si>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</si>
  <si>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</si>
  <si>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</si>
  <si>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</si>
  <si>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</si>
  <si>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</si>
  <si>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</si>
  <si>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</si>
  <si>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</si>
  <si>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</si>
  <si>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</si>
  <si>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</si>
  <si>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</si>
  <si>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</si>
  <si>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</si>
  <si>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</si>
  <si>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</si>
  <si>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</si>
  <si>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</si>
  <si>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</si>
  <si>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</si>
  <si>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</si>
  <si>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</si>
  <si>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</si>
  <si>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</si>
  <si>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</si>
  <si>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</si>
  <si>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</si>
  <si>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</si>
  <si>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</si>
  <si>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</si>
  <si>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</si>
  <si>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</si>
  <si>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</si>
  <si>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</si>
  <si>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</si>
  <si>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</si>
  <si>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</si>
  <si>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</si>
  <si>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</si>
  <si>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</si>
  <si>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</si>
  <si>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</si>
  <si>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</si>
  <si>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</si>
  <si>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</si>
  <si>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</si>
  <si>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</si>
  <si>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</si>
  <si>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</si>
  <si>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</si>
  <si>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</si>
  <si>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</si>
  <si>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</si>
  <si>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</si>
  <si>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</si>
  <si>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</si>
  <si>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</si>
  <si>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</si>
  <si>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</si>
  <si>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</si>
  <si>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</si>
  <si>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</si>
  <si>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</si>
  <si>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</si>
  <si>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</si>
  <si>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</si>
  <si>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</si>
  <si>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</si>
  <si>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</si>
  <si>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</si>
  <si>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</si>
  <si>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</si>
  <si>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</si>
  <si>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</si>
  <si>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</si>
  <si>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</si>
  <si>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</si>
  <si>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</si>
  <si>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</si>
  <si>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</si>
  <si>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</si>
  <si>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</si>
  <si>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</si>
  <si>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</si>
  <si>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</si>
  <si>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</si>
  <si>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</si>
  <si>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</si>
  <si>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</si>
  <si>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</si>
  <si>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</si>
  <si>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</si>
  <si>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</si>
  <si>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</si>
  <si>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</si>
  <si>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</si>
  <si>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</si>
  <si>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</si>
  <si>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</si>
  <si>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</si>
  <si>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</si>
  <si>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</si>
  <si>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</si>
  <si>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</si>
  <si>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</si>
  <si>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</si>
  <si>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</si>
  <si>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</si>
  <si>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</si>
  <si>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</si>
  <si>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</si>
  <si>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</si>
  <si>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</si>
  <si>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</si>
  <si>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</si>
  <si>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</si>
  <si>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</si>
  <si>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</si>
  <si>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</si>
  <si>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</si>
  <si>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</si>
  <si>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</si>
  <si>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</si>
  <si>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</si>
  <si>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</si>
  <si>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</si>
  <si>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</si>
  <si>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</si>
  <si>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</si>
  <si>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</si>
  <si>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</si>
  <si>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</si>
  <si>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</si>
  <si>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</si>
  <si>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</si>
  <si>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</si>
  <si>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</si>
  <si>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</si>
  <si>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</si>
  <si>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</si>
  <si>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</si>
  <si>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</si>
  <si>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</si>
  <si>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</si>
  <si>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</si>
  <si>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</si>
  <si>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</si>
  <si>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</si>
  <si>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</si>
  <si>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</si>
  <si>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</si>
  <si>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</si>
  <si>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</si>
  <si>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</si>
  <si>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</si>
  <si>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</si>
  <si>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</si>
  <si>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</si>
  <si>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</si>
  <si>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</si>
  <si>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</si>
  <si>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</si>
  <si>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</si>
  <si>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</si>
  <si>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</si>
  <si>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</si>
  <si>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</si>
  <si>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</si>
  <si>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</si>
  <si>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</si>
  <si>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</si>
  <si>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</si>
  <si>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</si>
  <si>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</si>
  <si>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</si>
  <si>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</si>
  <si>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</si>
  <si>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</si>
  <si>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</si>
  <si>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</si>
  <si>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</si>
  <si>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</si>
  <si>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</si>
  <si>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</si>
  <si>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</si>
  <si>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</si>
  <si>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</si>
  <si>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</si>
  <si>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</si>
  <si>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</si>
  <si>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</si>
  <si>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</si>
  <si>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</si>
  <si>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</si>
  <si>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</si>
  <si>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</si>
  <si>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</si>
  <si>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</si>
  <si>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</si>
  <si>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</si>
  <si>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</si>
  <si>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</si>
  <si>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</si>
  <si>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</si>
  <si>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</si>
  <si>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</si>
  <si>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</si>
  <si>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</si>
  <si>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</si>
  <si>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</si>
  <si>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</si>
  <si>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</si>
  <si>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</si>
  <si>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</si>
  <si>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</si>
  <si>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</si>
  <si>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</si>
  <si>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</si>
  <si>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</si>
  <si>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</si>
  <si>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</si>
  <si>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</si>
  <si>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</si>
  <si>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</si>
  <si>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</si>
  <si>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</si>
  <si>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</si>
  <si>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</si>
  <si>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</si>
  <si>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</si>
  <si>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</si>
  <si>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</si>
  <si>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</si>
  <si>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</si>
  <si>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</si>
  <si>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</si>
  <si>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</si>
  <si>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</si>
  <si>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</si>
  <si>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</si>
  <si>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</si>
  <si>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</si>
  <si>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</si>
  <si>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</si>
  <si>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</si>
  <si>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</si>
  <si>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</si>
  <si>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</si>
  <si>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</si>
  <si>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</si>
  <si>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</si>
  <si>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</si>
  <si>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</si>
  <si>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</si>
  <si>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</si>
  <si>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</si>
  <si>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</si>
  <si>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</si>
  <si>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</si>
  <si>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</si>
  <si>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</si>
  <si>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</si>
  <si>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</si>
  <si>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</si>
  <si>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</si>
  <si>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</si>
  <si>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</si>
  <si>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</si>
  <si>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</si>
  <si>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</si>
  <si>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</si>
  <si>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</si>
  <si>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</si>
  <si>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</si>
  <si>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</si>
  <si>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</si>
  <si>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</si>
  <si>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</si>
  <si>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</si>
  <si>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</si>
  <si>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</si>
  <si>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</si>
  <si>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</si>
  <si>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</si>
  <si>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</si>
  <si>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</si>
  <si>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</si>
  <si>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</si>
  <si>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</si>
  <si>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</si>
  <si>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</si>
  <si>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</si>
  <si>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</si>
  <si>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</si>
  <si>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</si>
  <si>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</si>
  <si>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</si>
  <si>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</si>
  <si>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</si>
  <si>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</si>
  <si>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</si>
  <si>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</si>
  <si>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</si>
  <si>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</si>
  <si>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</si>
  <si>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</si>
  <si>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</si>
  <si>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</si>
  <si>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</si>
  <si>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</si>
  <si>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</si>
  <si>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</si>
  <si>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</si>
  <si>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</si>
  <si>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</si>
  <si>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</si>
  <si>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</si>
  <si>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</si>
  <si>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</si>
  <si>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</si>
  <si>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</si>
  <si>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</si>
  <si>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</si>
  <si>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</si>
  <si>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</si>
  <si>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</si>
  <si>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</si>
  <si>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</si>
  <si>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</si>
  <si>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</si>
  <si>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</si>
  <si>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</si>
  <si>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</si>
  <si>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</si>
  <si>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</si>
  <si>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</si>
  <si>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</si>
  <si>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</si>
  <si>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</si>
  <si>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</si>
  <si>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</si>
  <si>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</si>
  <si>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</si>
  <si>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</si>
  <si>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</si>
  <si>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</si>
  <si>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</si>
  <si>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</si>
  <si>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</si>
  <si>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</si>
  <si>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</si>
  <si>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</si>
  <si>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</si>
  <si>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</si>
  <si>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</si>
  <si>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</si>
  <si>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</si>
  <si>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</si>
  <si>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</si>
  <si>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</si>
  <si>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</si>
  <si>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</si>
  <si>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</si>
  <si>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</si>
  <si>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</si>
  <si>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</si>
  <si>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</si>
  <si>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</si>
  <si>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</si>
  <si>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</si>
  <si>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</si>
  <si>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</si>
  <si>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</si>
  <si>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</si>
  <si>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</si>
  <si>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</si>
  <si>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</si>
  <si>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</si>
  <si>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</si>
  <si>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</si>
  <si>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</si>
  <si>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</si>
  <si>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</si>
  <si>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</si>
  <si>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</si>
  <si>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</si>
  <si>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</si>
  <si>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</si>
  <si>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</si>
  <si>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</si>
  <si>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</si>
  <si>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</si>
  <si>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</si>
  <si>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</si>
  <si>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</si>
  <si>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</si>
  <si>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</si>
  <si>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</si>
  <si>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</si>
  <si>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</si>
  <si>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</si>
  <si>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</si>
  <si>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</si>
  <si>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</si>
  <si>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</si>
  <si>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</si>
  <si>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</si>
  <si>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</si>
  <si>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</si>
  <si>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</si>
  <si>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</si>
  <si>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</si>
  <si>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</si>
  <si>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</si>
  <si>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</si>
  <si>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</si>
  <si>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</si>
  <si>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</si>
  <si>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</si>
  <si>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</si>
  <si>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</si>
  <si>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</si>
  <si>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</si>
  <si>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</si>
  <si>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</si>
  <si>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</si>
  <si>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</si>
  <si>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</si>
  <si>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</si>
  <si>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</si>
  <si>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</si>
  <si>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</si>
  <si>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</si>
  <si>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</si>
  <si>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</si>
  <si>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</si>
  <si>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</si>
  <si>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</si>
  <si>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</si>
  <si>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</si>
  <si>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</si>
  <si>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</si>
  <si>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</si>
  <si>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</si>
  <si>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</si>
  <si>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</si>
  <si>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</si>
  <si>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</si>
  <si>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</si>
  <si>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</si>
  <si>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</si>
  <si>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</si>
  <si>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</si>
  <si>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</si>
  <si>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</si>
  <si>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</si>
  <si>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</si>
  <si>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</si>
  <si>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</si>
  <si>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</si>
  <si>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</si>
  <si>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</si>
  <si>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</si>
  <si>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</si>
  <si>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</si>
  <si>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</si>
  <si>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</si>
  <si>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</si>
  <si>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</si>
  <si>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</si>
  <si>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</si>
  <si>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</si>
  <si>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</si>
  <si>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</si>
  <si>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</si>
  <si>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</si>
  <si>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</si>
  <si>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</si>
  <si>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</si>
  <si>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</si>
  <si>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</si>
  <si>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</si>
  <si>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</si>
  <si>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</si>
  <si>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</si>
  <si>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</si>
  <si>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</si>
  <si>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</si>
  <si>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</si>
  <si>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</si>
  <si>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</si>
  <si>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</si>
  <si>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</si>
  <si>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</si>
  <si>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</si>
  <si>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</si>
  <si>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</si>
  <si>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</si>
  <si>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</si>
  <si>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</si>
  <si>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</si>
  <si>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</si>
  <si>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</si>
  <si>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</si>
  <si>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</si>
  <si>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</si>
  <si>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</si>
  <si>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</si>
  <si>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</si>
  <si>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</si>
  <si>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</si>
  <si>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</si>
  <si>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</si>
  <si>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</si>
  <si>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</si>
  <si>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</si>
  <si>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</si>
  <si>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</si>
  <si>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</si>
  <si>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</si>
  <si>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</si>
  <si>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</si>
  <si>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</si>
  <si>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</si>
  <si>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</si>
  <si>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</si>
  <si>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</si>
  <si>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</si>
  <si>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</si>
  <si>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</si>
  <si>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</si>
  <si>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</si>
  <si>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</si>
  <si>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</si>
  <si>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</si>
  <si>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</si>
  <si>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</si>
  <si>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</si>
  <si>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</si>
  <si>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</si>
  <si>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</si>
  <si>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</si>
  <si>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</si>
  <si>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</si>
  <si>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</si>
  <si>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</si>
  <si>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</si>
  <si>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</si>
  <si>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</si>
  <si>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</si>
  <si>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</si>
  <si>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</si>
  <si>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</si>
  <si>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</si>
  <si>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</si>
  <si>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</si>
  <si>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</si>
  <si>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</si>
  <si>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</si>
  <si>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</si>
  <si>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</si>
  <si>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</si>
  <si>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</si>
  <si>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</si>
  <si>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</si>
  <si>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</si>
  <si>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</si>
  <si>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</si>
  <si>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</si>
  <si>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</si>
  <si>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</si>
  <si>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</si>
  <si>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</si>
  <si>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</si>
  <si>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</si>
  <si>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</si>
  <si>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</si>
  <si>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</si>
  <si>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</si>
  <si>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</si>
  <si>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</si>
  <si>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</si>
  <si>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</si>
  <si>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</si>
  <si>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</si>
  <si>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</si>
  <si>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</si>
  <si>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</si>
  <si>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</si>
  <si>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</si>
  <si>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</si>
  <si>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</si>
  <si>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</si>
  <si>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</si>
  <si>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</si>
  <si>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</si>
  <si>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</si>
  <si>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</si>
  <si>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</si>
  <si>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</si>
  <si>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</si>
  <si>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</si>
  <si>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</si>
  <si>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</si>
  <si>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</si>
  <si>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</si>
  <si>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</si>
  <si>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</si>
  <si>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</si>
  <si>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</si>
  <si>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</si>
  <si>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</si>
  <si>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</si>
  <si>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</si>
  <si>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</si>
  <si>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</si>
  <si>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</si>
  <si>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</si>
  <si>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</si>
  <si>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</si>
  <si>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</si>
  <si>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</si>
  <si>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</si>
  <si>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</si>
  <si>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</si>
  <si>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</si>
  <si>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</si>
  <si>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</si>
  <si>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</si>
  <si>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</si>
  <si>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</si>
  <si>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</si>
  <si>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</si>
  <si>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</si>
  <si>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</si>
  <si>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</si>
  <si>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</si>
  <si>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</si>
  <si>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</si>
  <si>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</si>
  <si>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</si>
  <si>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</si>
  <si>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</si>
  <si>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</si>
  <si>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</si>
  <si>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</si>
  <si>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</si>
  <si>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</si>
  <si>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</si>
  <si>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</si>
  <si>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</si>
  <si>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</si>
  <si>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</si>
  <si>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</si>
  <si>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</si>
  <si>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</si>
  <si>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</si>
  <si>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</si>
  <si>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</si>
  <si>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</si>
  <si>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</si>
  <si>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</si>
  <si>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</si>
  <si>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</si>
  <si>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</si>
  <si>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</si>
  <si>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</si>
  <si>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</si>
  <si>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</si>
  <si>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</si>
  <si>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</si>
  <si>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</si>
  <si>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</si>
  <si>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</si>
  <si>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</si>
  <si>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</si>
  <si>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</si>
  <si>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</si>
  <si>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</si>
  <si>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</si>
  <si>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</si>
  <si>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</si>
  <si>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</si>
  <si>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</si>
  <si>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</si>
  <si>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</si>
  <si>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</si>
  <si>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</si>
  <si>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</si>
  <si>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</si>
  <si>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</si>
  <si>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</si>
  <si>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</si>
  <si>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</si>
  <si>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</si>
  <si>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</si>
  <si>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</si>
  <si>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</si>
  <si>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</si>
  <si>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</si>
  <si>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</si>
  <si>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</si>
  <si>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</si>
  <si>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</si>
  <si>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</si>
  <si>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</si>
  <si>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</si>
  <si>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</si>
  <si>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</si>
  <si>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</si>
  <si>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</si>
  <si>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</si>
  <si>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</si>
  <si>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</si>
  <si>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</si>
  <si>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</si>
  <si>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</si>
  <si>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</si>
  <si>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</si>
  <si>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</si>
  <si>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</si>
  <si>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</si>
  <si>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</si>
  <si>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</si>
  <si>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</si>
  <si>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</si>
  <si>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</si>
  <si>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</si>
  <si>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</si>
  <si>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</si>
  <si>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</si>
  <si>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</si>
  <si>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</si>
  <si>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</si>
  <si>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</si>
  <si>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</si>
  <si>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</si>
  <si>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</si>
  <si>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</si>
  <si>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</si>
  <si>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</si>
  <si>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</si>
  <si>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</si>
  <si>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</si>
  <si>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</si>
  <si>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</si>
  <si>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</si>
  <si>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</si>
  <si>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</si>
  <si>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</si>
  <si>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</si>
  <si>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</si>
  <si>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</si>
  <si>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</si>
  <si>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</si>
  <si>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</si>
  <si>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</si>
  <si>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</si>
  <si>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</si>
  <si>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</si>
  <si>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</si>
  <si>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</si>
  <si>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</si>
  <si>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</si>
  <si>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</si>
  <si>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</si>
  <si>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</si>
  <si>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</si>
  <si>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</si>
  <si>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</si>
  <si>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</si>
  <si>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</si>
  <si>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</si>
  <si>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</si>
  <si>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</si>
  <si>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</si>
  <si>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</si>
  <si>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</si>
  <si>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</si>
  <si>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</si>
  <si>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</si>
  <si>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</si>
  <si>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</si>
  <si>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</si>
  <si>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</si>
  <si>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</si>
  <si>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</si>
  <si>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</si>
  <si>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</si>
  <si>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</si>
  <si>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</si>
  <si>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</si>
  <si>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</si>
  <si>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</si>
  <si>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</si>
  <si>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</si>
  <si>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</si>
  <si>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</si>
  <si>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</si>
  <si>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</si>
  <si>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</si>
  <si>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</si>
  <si>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</si>
  <si>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</si>
  <si>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</si>
  <si>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</si>
  <si>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</si>
  <si>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</si>
  <si>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</si>
  <si>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</si>
  <si>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</si>
  <si>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</si>
  <si>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</si>
  <si>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</si>
  <si>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</si>
  <si>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</si>
  <si>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</si>
  <si>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</si>
  <si>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</si>
  <si>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</si>
  <si>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</si>
  <si>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</si>
  <si>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</si>
  <si>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</si>
  <si>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</si>
  <si>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</si>
  <si>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</si>
  <si>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</si>
  <si>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</si>
  <si>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</si>
  <si>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</si>
  <si>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</si>
  <si>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</si>
  <si>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</si>
  <si>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</si>
  <si>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</si>
  <si>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</si>
  <si>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</si>
  <si>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</si>
  <si>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</si>
  <si>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</si>
  <si>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</si>
  <si>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</si>
  <si>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</si>
  <si>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</si>
  <si>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</si>
  <si>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</si>
  <si>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</si>
  <si>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</si>
  <si>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</si>
  <si>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</si>
  <si>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</si>
  <si>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</si>
  <si>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</si>
  <si>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</si>
  <si>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</si>
  <si>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</si>
  <si>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</si>
  <si>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</si>
  <si>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</si>
  <si>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</si>
  <si>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</si>
  <si>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</si>
  <si>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</si>
  <si>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</si>
  <si>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</si>
  <si>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</si>
  <si>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</si>
  <si>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</si>
  <si>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</si>
  <si>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</si>
  <si>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</si>
  <si>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</si>
  <si>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</si>
  <si>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</si>
  <si>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</si>
  <si>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</si>
  <si>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</si>
  <si>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</si>
  <si>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</si>
  <si>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</si>
  <si>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</si>
  <si>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</si>
  <si>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</si>
  <si>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</si>
  <si>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</si>
  <si>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</si>
  <si>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</si>
  <si>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</si>
  <si>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</si>
  <si>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</si>
  <si>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</si>
  <si>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</si>
  <si>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</si>
  <si>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</si>
  <si>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</si>
  <si>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</si>
  <si>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</si>
  <si>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</si>
  <si>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</si>
  <si>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</si>
  <si>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</si>
  <si>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</si>
  <si>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</si>
  <si>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</si>
  <si>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</si>
  <si>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</si>
  <si>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</si>
  <si>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</si>
  <si>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</si>
  <si>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</si>
  <si>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</si>
  <si>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</si>
  <si>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</si>
  <si>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</si>
  <si>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</si>
  <si>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</si>
  <si>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</si>
  <si>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</si>
  <si>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</si>
  <si>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</si>
  <si>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</si>
  <si>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</si>
  <si>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</si>
  <si>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</si>
  <si>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</si>
  <si>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</si>
  <si>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</si>
  <si>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</si>
  <si>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</si>
  <si>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</si>
  <si>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</si>
  <si>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</si>
  <si>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</si>
  <si>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</si>
  <si>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</si>
  <si>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</si>
  <si>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</si>
  <si>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</si>
  <si>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</si>
  <si>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</si>
  <si>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</si>
  <si>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</si>
  <si>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</si>
  <si>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</si>
  <si>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</si>
  <si>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</si>
  <si>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</si>
  <si>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</si>
  <si>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</si>
  <si>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</si>
  <si>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</si>
  <si>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</si>
  <si>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</si>
  <si>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</si>
  <si>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</si>
  <si>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</si>
  <si>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</si>
  <si>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</si>
  <si>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</si>
  <si>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</si>
  <si>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</si>
  <si>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</si>
  <si>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</si>
  <si>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</si>
  <si>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</si>
  <si>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</si>
  <si>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</si>
  <si>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</si>
  <si>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</si>
  <si>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</si>
  <si>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</si>
  <si>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</si>
  <si>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</si>
  <si>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</si>
  <si>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</si>
  <si>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</si>
  <si>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</si>
  <si>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</si>
  <si>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</si>
  <si>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</si>
  <si>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</si>
  <si>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</si>
  <si>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</si>
  <si>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</si>
  <si>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</si>
  <si>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</si>
  <si>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</si>
  <si>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</si>
  <si>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</si>
  <si>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</si>
  <si>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</si>
  <si>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</si>
  <si>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</si>
  <si>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</si>
  <si>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</si>
  <si>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</si>
  <si>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</si>
  <si>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</si>
  <si>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</si>
  <si>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</si>
  <si>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</si>
  <si>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</si>
  <si>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</si>
  <si>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</si>
  <si>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</si>
  <si>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</si>
  <si>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</si>
  <si>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</si>
  <si>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</si>
  <si>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</si>
  <si>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</si>
  <si>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</si>
  <si>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</si>
  <si>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</si>
  <si>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</si>
  <si>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</si>
  <si>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</si>
  <si>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</si>
  <si>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</si>
  <si>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</si>
  <si>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</si>
  <si>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</si>
  <si>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</si>
  <si>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</si>
  <si>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</si>
  <si>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</si>
  <si>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</si>
  <si>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</si>
  <si>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</si>
  <si>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</si>
  <si>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</si>
  <si>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</si>
  <si>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</si>
  <si>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</si>
  <si>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</si>
  <si>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</si>
  <si>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</si>
  <si>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</si>
  <si>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</si>
  <si>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</si>
  <si>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</si>
  <si>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</si>
  <si>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</si>
  <si>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</si>
  <si>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</si>
  <si>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</si>
  <si>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</si>
  <si>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</si>
  <si>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</si>
  <si>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</si>
  <si>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</si>
  <si>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</si>
  <si>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</si>
  <si>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</si>
  <si>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</si>
  <si>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</si>
  <si>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</si>
  <si>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</si>
  <si>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</si>
  <si>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</si>
  <si>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</si>
  <si>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</si>
  <si>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</si>
  <si>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</si>
  <si>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</si>
  <si>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</si>
  <si>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</si>
  <si>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</si>
  <si>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</si>
  <si>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</si>
  <si>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</si>
  <si>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</si>
  <si>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</si>
  <si>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</si>
  <si>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</si>
  <si>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</si>
  <si>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</si>
  <si>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</si>
  <si>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</si>
  <si>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</si>
  <si>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</si>
  <si>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</si>
  <si>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</si>
  <si>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</si>
  <si>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</si>
  <si>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</si>
  <si>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</si>
  <si>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</si>
  <si>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</si>
  <si>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</si>
  <si>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</si>
  <si>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</si>
  <si>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</si>
  <si>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</si>
  <si>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</si>
  <si>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</si>
  <si>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</si>
  <si>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</si>
  <si>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</si>
  <si>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</si>
  <si>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</si>
  <si>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</si>
  <si>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</si>
  <si>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</si>
  <si>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</si>
  <si>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</si>
  <si>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</si>
  <si>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</si>
  <si>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</si>
  <si>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</si>
  <si>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</si>
  <si>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</si>
  <si>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</si>
  <si>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</si>
  <si>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</si>
  <si>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</si>
  <si>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</si>
  <si>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</si>
  <si>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</si>
  <si>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</si>
  <si>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</si>
  <si>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</si>
  <si>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</si>
  <si>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</si>
  <si>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</si>
  <si>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</si>
  <si>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</si>
  <si>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</si>
  <si>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</si>
  <si>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</si>
  <si>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</si>
  <si>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</si>
  <si>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</si>
  <si>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</si>
  <si>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</si>
  <si>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</si>
  <si>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</si>
  <si>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</si>
  <si>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</si>
  <si>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</si>
  <si>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</si>
  <si>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</si>
  <si>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</si>
  <si>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</si>
  <si>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</si>
  <si>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</si>
  <si>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</si>
  <si>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</si>
  <si>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</si>
  <si>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</si>
  <si>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</si>
  <si>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</si>
  <si>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</si>
  <si>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</si>
  <si>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</si>
  <si>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</si>
  <si>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</si>
  <si>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</si>
  <si>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</si>
  <si>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</si>
  <si>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</si>
  <si>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</si>
  <si>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</si>
  <si>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</si>
  <si>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</si>
  <si>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</si>
  <si>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</si>
  <si>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</si>
  <si>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</si>
  <si>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</si>
  <si>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</si>
  <si>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</si>
  <si>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</si>
  <si>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</si>
  <si>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</si>
  <si>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</si>
  <si>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</si>
  <si>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</si>
  <si>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</si>
  <si>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</si>
  <si>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</si>
  <si>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</si>
  <si>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</si>
  <si>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</si>
  <si>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</si>
  <si>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</si>
  <si>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</si>
  <si>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</si>
  <si>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</si>
  <si>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</si>
  <si>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</si>
  <si>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</si>
  <si>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</si>
  <si>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</si>
  <si>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</si>
  <si>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</si>
  <si>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</si>
  <si>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</si>
  <si>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</si>
  <si>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</si>
  <si>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</si>
  <si>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</si>
  <si>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</si>
  <si>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</si>
  <si>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</si>
  <si>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</si>
  <si>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</si>
  <si>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</si>
  <si>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</si>
  <si>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</si>
  <si>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</si>
  <si>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</si>
  <si>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</si>
  <si>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</si>
  <si>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</si>
  <si>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</si>
  <si>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</si>
  <si>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</si>
  <si>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</si>
  <si>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</si>
  <si>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</si>
  <si>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</si>
  <si>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</si>
  <si>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</si>
  <si>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</si>
  <si>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</si>
  <si>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</si>
  <si>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</si>
  <si>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</si>
  <si>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</si>
  <si>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</si>
  <si>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</si>
  <si>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</si>
  <si>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</si>
  <si>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</si>
  <si>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</si>
  <si>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</si>
  <si>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</si>
  <si>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</si>
  <si>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</si>
  <si>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</si>
  <si>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</si>
  <si>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</si>
  <si>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</si>
  <si>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</si>
  <si>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</si>
  <si>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</si>
  <si>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</si>
  <si>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</si>
  <si>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</si>
  <si>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</si>
  <si>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</si>
  <si>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</si>
  <si>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</si>
  <si>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</si>
  <si>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</si>
  <si>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</si>
  <si>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</si>
  <si>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</si>
  <si>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</si>
  <si>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</si>
  <si>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</si>
  <si>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</si>
  <si>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</si>
  <si>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</si>
  <si>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</si>
  <si>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</si>
  <si>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</si>
  <si>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</si>
  <si>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</si>
  <si>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</si>
  <si>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</si>
  <si>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</si>
  <si>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</si>
  <si>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</si>
  <si>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</si>
  <si>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</si>
  <si>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</si>
  <si>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</si>
  <si>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</si>
  <si>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</si>
  <si>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</si>
  <si>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</si>
  <si>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</si>
  <si>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</si>
  <si>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</si>
  <si>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</si>
  <si>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</si>
  <si>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</si>
  <si>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</si>
  <si>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</si>
  <si>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</si>
  <si>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</si>
  <si>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</si>
  <si>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</si>
  <si>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</si>
  <si>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</si>
  <si>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</si>
  <si>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</si>
  <si>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</si>
  <si>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</si>
  <si>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</si>
  <si>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</si>
  <si>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</si>
  <si>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</si>
  <si>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</si>
  <si>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</si>
  <si>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</si>
  <si>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</si>
  <si>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</si>
  <si>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</si>
  <si>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</si>
  <si>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</si>
  <si>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</si>
  <si>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</si>
  <si>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</si>
  <si>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</si>
  <si>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</si>
  <si>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</si>
  <si>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</si>
  <si>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</si>
  <si>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</si>
  <si>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</si>
  <si>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</si>
  <si>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</si>
  <si>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</si>
  <si>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</si>
  <si>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</si>
  <si>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</si>
  <si>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</si>
  <si>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</si>
  <si>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</si>
  <si>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</si>
  <si>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</si>
  <si>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</si>
  <si>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</si>
  <si>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</si>
  <si>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</si>
  <si>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</si>
  <si>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</si>
  <si>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</si>
  <si>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</si>
  <si>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</si>
  <si>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</si>
  <si>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</si>
  <si>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</si>
  <si>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</si>
  <si>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</si>
  <si>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</si>
  <si>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</si>
  <si>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</si>
  <si>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</si>
  <si>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</si>
  <si>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</si>
  <si>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</si>
  <si>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</si>
  <si>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</si>
  <si>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</si>
  <si>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</si>
  <si>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</si>
  <si>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</si>
  <si>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</si>
  <si>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</si>
  <si>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</si>
  <si>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</si>
  <si>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</si>
  <si>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</si>
  <si>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</si>
  <si>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</si>
  <si>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</si>
  <si>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</si>
  <si>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</si>
  <si>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</si>
  <si>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</si>
  <si>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</si>
  <si>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</si>
  <si>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</si>
  <si>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</si>
  <si>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</si>
  <si>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</si>
  <si>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</si>
  <si>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</si>
  <si>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</si>
  <si>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</si>
  <si>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</si>
  <si>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</si>
  <si>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</si>
  <si>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</si>
  <si>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</si>
  <si>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</si>
  <si>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</si>
  <si>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</si>
  <si>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</si>
  <si>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</si>
  <si>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</si>
  <si>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</si>
  <si>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</si>
  <si>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</si>
  <si>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</si>
  <si>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</si>
  <si>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</si>
  <si>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</si>
  <si>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</si>
  <si>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</si>
  <si>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</si>
  <si>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</si>
  <si>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</si>
  <si>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</si>
  <si>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</si>
  <si>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</si>
  <si>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</si>
  <si>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</si>
  <si>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</si>
  <si>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</si>
  <si>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</si>
  <si>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</si>
  <si>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</si>
  <si>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</si>
  <si>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</si>
  <si>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</si>
  <si>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</si>
  <si>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</si>
  <si>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</si>
  <si>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</si>
  <si>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</si>
  <si>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</si>
  <si>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</si>
  <si>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</si>
  <si>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</si>
  <si>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</si>
  <si>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</si>
  <si>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</si>
  <si>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</si>
  <si>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</si>
  <si>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</si>
  <si>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</si>
  <si>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</si>
  <si>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</si>
  <si>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</si>
  <si>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</si>
  <si>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</si>
  <si>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</si>
  <si>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</si>
  <si>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</si>
  <si>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</si>
  <si>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</si>
  <si>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</si>
  <si>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</si>
  <si>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</si>
  <si>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</si>
  <si>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</si>
  <si>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</si>
  <si>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</si>
  <si>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</si>
  <si>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</si>
  <si>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</si>
  <si>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</si>
  <si>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</si>
  <si>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</si>
  <si>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</si>
  <si>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</si>
  <si>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</si>
  <si>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</si>
  <si>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</si>
  <si>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</si>
  <si>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</si>
  <si>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</si>
  <si>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</si>
  <si>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</si>
  <si>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</si>
  <si>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</si>
  <si>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</si>
  <si>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</si>
  <si>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</si>
  <si>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</si>
  <si>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</si>
  <si>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</si>
  <si>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</si>
  <si>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</si>
  <si>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</si>
  <si>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</si>
  <si>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</si>
  <si>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</si>
  <si>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</si>
  <si>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</si>
  <si>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</si>
  <si>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</si>
  <si>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</si>
  <si>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</si>
  <si>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</si>
  <si>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</si>
  <si>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</si>
  <si>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</si>
  <si>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</si>
  <si>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</si>
  <si>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</si>
  <si>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</si>
  <si>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</si>
  <si>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</si>
  <si>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</si>
  <si>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</si>
  <si>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</si>
  <si>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</si>
  <si>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</si>
  <si>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</si>
  <si>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</si>
  <si>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</si>
  <si>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</si>
  <si>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</si>
  <si>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</si>
  <si>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</si>
  <si>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</si>
  <si>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</si>
  <si>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</si>
  <si>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</si>
  <si>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</si>
  <si>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</si>
  <si>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</si>
  <si>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</si>
  <si>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</si>
  <si>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</si>
  <si>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</si>
  <si>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</si>
  <si>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</si>
  <si>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</si>
  <si>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</si>
  <si>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</si>
  <si>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</si>
  <si>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</si>
  <si>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</si>
  <si>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</si>
  <si>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</si>
  <si>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</si>
  <si>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</si>
  <si>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</si>
  <si>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</si>
  <si>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</si>
  <si>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</si>
  <si>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</si>
  <si>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</si>
  <si>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</si>
  <si>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</si>
  <si>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</si>
  <si>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</si>
  <si>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</si>
  <si>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</si>
  <si>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</si>
  <si>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</si>
  <si>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</si>
  <si>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</si>
  <si>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</si>
  <si>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</si>
  <si>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</si>
  <si>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</si>
  <si>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</si>
  <si>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</si>
  <si>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</si>
  <si>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</si>
  <si>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</si>
  <si>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</si>
  <si>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</si>
  <si>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</si>
  <si>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</si>
  <si>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</si>
  <si>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</si>
  <si>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</si>
  <si>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</si>
  <si>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</si>
  <si>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</si>
  <si>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</si>
  <si>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</si>
  <si>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</si>
  <si>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</si>
  <si>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</si>
  <si>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</si>
  <si>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</si>
  <si>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</si>
  <si>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</si>
  <si>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</si>
  <si>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</si>
  <si>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</si>
  <si>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</si>
  <si>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</si>
  <si>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</si>
  <si>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</si>
  <si>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</si>
  <si>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</si>
  <si>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</si>
  <si>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</si>
  <si>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</si>
  <si>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</si>
  <si>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</si>
  <si>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</si>
  <si>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</si>
  <si>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</si>
  <si>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</si>
  <si>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</si>
  <si>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</si>
  <si>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</si>
  <si>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</si>
  <si>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</si>
  <si>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</si>
  <si>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</si>
  <si>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</si>
  <si>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</si>
  <si>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</si>
  <si>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</si>
  <si>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</si>
  <si>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</si>
  <si>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</si>
  <si>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</si>
  <si>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</si>
  <si>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</si>
  <si>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</si>
  <si>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</si>
  <si>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</si>
  <si>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</si>
  <si>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</si>
  <si>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</si>
  <si>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</si>
  <si>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</si>
  <si>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</si>
  <si>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</si>
  <si>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</si>
  <si>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</si>
  <si>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</si>
  <si>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</si>
  <si>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</si>
  <si>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</si>
  <si>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</si>
  <si>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</si>
  <si>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</si>
  <si>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</si>
  <si>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</si>
  <si>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</si>
  <si>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</si>
  <si>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</si>
  <si>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</si>
  <si>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</si>
  <si>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</si>
  <si>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</si>
  <si>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</si>
  <si>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</si>
  <si>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</si>
  <si>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</si>
  <si>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</si>
  <si>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</si>
  <si>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</si>
  <si>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</si>
  <si>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</si>
  <si>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</si>
  <si>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</si>
  <si>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</si>
  <si>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</si>
  <si>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</si>
  <si>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</si>
  <si>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</si>
  <si>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</si>
  <si>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</si>
  <si>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</si>
  <si>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</si>
  <si>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</si>
  <si>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</si>
  <si>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</si>
  <si>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</si>
  <si>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</si>
  <si>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</si>
  <si>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</si>
  <si>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</si>
  <si>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</si>
  <si>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</si>
  <si>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</si>
  <si>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</si>
  <si>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</si>
  <si>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</si>
  <si>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</si>
  <si>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</si>
  <si>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</si>
  <si>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</si>
  <si>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</si>
  <si>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</si>
  <si>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</si>
  <si>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</si>
  <si>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</si>
  <si>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</si>
  <si>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</si>
  <si>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</si>
  <si>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</si>
  <si>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</si>
  <si>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</si>
  <si>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</si>
  <si>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</si>
  <si>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</si>
  <si>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</si>
  <si>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</si>
  <si>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</si>
  <si>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</si>
  <si>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</si>
  <si>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</si>
  <si>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</si>
  <si>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</si>
  <si>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</si>
  <si>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</si>
  <si>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</si>
  <si>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</si>
  <si>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</si>
  <si>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</si>
  <si>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</si>
  <si>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</si>
  <si>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</si>
  <si>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</si>
  <si>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</si>
  <si>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</si>
  <si>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</si>
  <si>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</si>
  <si>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</si>
  <si>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</si>
  <si>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</si>
  <si>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</si>
  <si>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</si>
  <si>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</si>
  <si>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</si>
  <si>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</si>
  <si>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</si>
  <si>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</si>
  <si>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</si>
  <si>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</si>
  <si>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</si>
  <si>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</si>
  <si>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</si>
  <si>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</si>
  <si>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</si>
  <si>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</si>
  <si>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</si>
  <si>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</si>
  <si>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</si>
  <si>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</si>
  <si>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</si>
  <si>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</si>
  <si>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</si>
  <si>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</si>
  <si>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</si>
  <si>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</si>
  <si>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</si>
  <si>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</si>
  <si>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</si>
  <si>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</si>
  <si>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</si>
  <si>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</si>
  <si>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</si>
  <si>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</si>
  <si>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</si>
  <si>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</si>
  <si>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</si>
  <si>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</si>
  <si>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</si>
  <si>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</si>
  <si>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</si>
  <si>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</si>
  <si>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</si>
  <si>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</si>
  <si>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</si>
  <si>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</si>
  <si>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</si>
  <si>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</si>
  <si>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</si>
  <si>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</si>
  <si>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</si>
  <si>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</si>
  <si>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</si>
  <si>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</si>
  <si>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</si>
  <si>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</si>
  <si>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</si>
  <si>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</si>
  <si>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</si>
  <si>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</si>
  <si>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</si>
  <si>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</si>
  <si>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</si>
  <si>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</si>
  <si>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</si>
  <si>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</si>
  <si>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</si>
  <si>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</si>
  <si>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</si>
  <si>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</si>
  <si>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</si>
  <si>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</si>
  <si>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</si>
  <si>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</si>
  <si>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</si>
  <si>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</si>
  <si>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</si>
  <si>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</si>
  <si>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</si>
  <si>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</si>
  <si>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</si>
  <si>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</si>
  <si>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</si>
  <si>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</si>
  <si>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</si>
  <si>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</si>
  <si>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</si>
  <si>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</si>
  <si>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</si>
  <si>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</si>
  <si>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</si>
  <si>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</si>
  <si>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</si>
  <si>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</si>
  <si>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</si>
  <si>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</si>
  <si>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</si>
  <si>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</si>
  <si>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</si>
  <si>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</si>
  <si>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</si>
  <si>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</si>
  <si>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</si>
  <si>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</si>
  <si>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</si>
  <si>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</si>
  <si>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</si>
  <si>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</si>
  <si>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</si>
  <si>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</si>
  <si>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</si>
  <si>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</si>
  <si>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</si>
  <si>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</si>
  <si>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</si>
  <si>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</si>
  <si>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</si>
  <si>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</si>
  <si>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</si>
  <si>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</si>
  <si>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</si>
  <si>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</si>
  <si>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</si>
  <si>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</si>
  <si>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</si>
  <si>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</si>
  <si>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</si>
  <si>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</si>
  <si>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</si>
  <si>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</si>
  <si>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</si>
  <si>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</si>
  <si>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</si>
  <si>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</si>
  <si>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</si>
  <si>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</si>
  <si>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</si>
  <si>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</si>
  <si>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</si>
  <si>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</si>
  <si>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</si>
  <si>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</si>
  <si>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</si>
  <si>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</si>
  <si>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</si>
  <si>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</si>
  <si>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</si>
  <si>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</si>
  <si>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</si>
  <si>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</si>
  <si>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</si>
  <si>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</si>
  <si>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</si>
  <si>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</si>
  <si>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</si>
  <si>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</si>
  <si>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</si>
  <si>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</si>
  <si>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</si>
  <si>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</si>
  <si>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</si>
  <si>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</si>
  <si>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</si>
  <si>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</si>
  <si>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</si>
  <si>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</si>
  <si>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</si>
  <si>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</si>
  <si>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</si>
  <si>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</si>
  <si>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</si>
  <si>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</si>
  <si>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</si>
  <si>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</si>
  <si>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</si>
  <si>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</si>
  <si>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</si>
  <si>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</si>
  <si>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</si>
  <si>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</si>
  <si>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</si>
  <si>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</si>
  <si>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</si>
  <si>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</si>
  <si>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</si>
  <si>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</si>
  <si>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</si>
  <si>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</si>
  <si>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</si>
  <si>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</si>
  <si>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</si>
  <si>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</si>
  <si>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</si>
  <si>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</si>
  <si>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</si>
  <si>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</si>
  <si>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</si>
  <si>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</si>
  <si>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</si>
  <si>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</si>
  <si>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</si>
  <si>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</si>
  <si>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</si>
  <si>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</si>
  <si>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</si>
  <si>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</si>
  <si>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</si>
  <si>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</si>
  <si>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</si>
  <si>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</si>
  <si>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</si>
  <si>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</si>
  <si>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</si>
  <si>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</si>
  <si>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</si>
  <si>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</si>
  <si>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</si>
  <si>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</si>
  <si>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</si>
  <si>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</si>
  <si>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</si>
  <si>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</si>
  <si>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</si>
  <si>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</si>
  <si>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</si>
  <si>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</si>
  <si>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</si>
  <si>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</si>
  <si>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</si>
  <si>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</si>
  <si>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</si>
  <si>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</si>
  <si>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</si>
  <si>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</si>
  <si>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</si>
  <si>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</si>
  <si>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</si>
  <si>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</si>
  <si>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</si>
  <si>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</si>
  <si>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</si>
  <si>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</si>
  <si>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</si>
  <si>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</si>
  <si>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</si>
  <si>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</si>
  <si>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</si>
  <si>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</si>
  <si>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</si>
  <si>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</si>
  <si>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</si>
  <si>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</si>
  <si>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</si>
  <si>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</si>
  <si>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</si>
  <si>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</si>
  <si>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</si>
  <si>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</si>
  <si>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</si>
  <si>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</si>
  <si>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</si>
  <si>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</si>
  <si>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</si>
  <si>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</si>
  <si>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</si>
  <si>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</si>
  <si>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</si>
  <si>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</si>
  <si>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</si>
  <si>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</si>
  <si>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</si>
  <si>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</si>
  <si>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</si>
  <si>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</si>
  <si>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</si>
  <si>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</si>
  <si>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</si>
  <si>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</si>
  <si>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</si>
  <si>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</si>
  <si>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</si>
  <si>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</si>
  <si>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</si>
  <si>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</si>
  <si>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</si>
  <si>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</si>
  <si>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</si>
  <si>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</si>
  <si>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</si>
  <si>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</si>
  <si>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</si>
  <si>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</si>
  <si>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</si>
  <si>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</si>
  <si>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</si>
  <si>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</si>
  <si>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</si>
  <si>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</si>
  <si>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</si>
  <si>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</si>
  <si>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</si>
  <si>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</si>
  <si>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</si>
  <si>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</si>
  <si>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</si>
  <si>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</si>
  <si>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</si>
  <si>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</si>
  <si>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</si>
  <si>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</si>
  <si>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</si>
  <si>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</si>
  <si>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</si>
  <si>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</si>
  <si>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</si>
  <si>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</si>
  <si>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</si>
  <si>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</si>
  <si>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</si>
  <si>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</si>
  <si>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</si>
  <si>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</si>
  <si>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</si>
  <si>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</si>
  <si>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</si>
  <si>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</si>
  <si>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</si>
  <si>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</si>
  <si>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</si>
  <si>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</si>
  <si>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</si>
  <si>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</si>
  <si>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</si>
  <si>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</si>
  <si>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</si>
  <si>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</si>
  <si>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</si>
  <si>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</si>
  <si>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</si>
  <si>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</si>
  <si>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</si>
  <si>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</si>
  <si>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</si>
  <si>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</si>
  <si>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</si>
  <si>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</si>
  <si>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</si>
  <si>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</si>
  <si>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</si>
  <si>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</si>
  <si>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</si>
  <si>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</si>
  <si>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</si>
  <si>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</si>
  <si>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</si>
  <si>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</si>
  <si>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</si>
  <si>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</si>
  <si>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</si>
  <si>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</si>
  <si>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</si>
  <si>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</si>
  <si>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</si>
  <si>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</si>
  <si>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</si>
  <si>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</si>
  <si>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</si>
  <si>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</si>
  <si>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</si>
  <si>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</si>
  <si>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</si>
  <si>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</si>
  <si>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</si>
  <si>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</si>
  <si>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</si>
  <si>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</si>
  <si>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</si>
  <si>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</si>
  <si>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</si>
  <si>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</si>
  <si>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</si>
  <si>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</si>
  <si>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</si>
  <si>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</si>
  <si>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</si>
  <si>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</si>
  <si>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</si>
  <si>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</si>
  <si>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</si>
  <si>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</si>
  <si>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</si>
  <si>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</si>
  <si>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</si>
  <si>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</si>
  <si>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</si>
  <si>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</si>
  <si>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</si>
  <si>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</si>
  <si>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</si>
  <si>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</si>
  <si>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</si>
  <si>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</si>
  <si>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</si>
  <si>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</si>
  <si>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</si>
  <si>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</si>
  <si>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</si>
  <si>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</si>
  <si>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</si>
  <si>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</si>
  <si>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</si>
  <si>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</si>
  <si>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</si>
  <si>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</si>
  <si>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</si>
  <si>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</si>
  <si>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</si>
  <si>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</si>
  <si>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</si>
  <si>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</si>
  <si>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</si>
  <si>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</si>
  <si>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</si>
  <si>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</si>
  <si>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</si>
  <si>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</si>
  <si>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</si>
  <si>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</si>
  <si>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</si>
  <si>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</si>
  <si>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</si>
  <si>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</si>
  <si>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</si>
  <si>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</si>
  <si>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</si>
  <si>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</si>
  <si>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</si>
  <si>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</si>
  <si>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</si>
  <si>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</si>
  <si>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</si>
  <si>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</si>
  <si>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</si>
  <si>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</si>
  <si>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</si>
  <si>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</si>
  <si>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</si>
  <si>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</si>
  <si>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</si>
  <si>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</si>
  <si>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</si>
  <si>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</si>
  <si>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</si>
  <si>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</si>
  <si>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</si>
  <si>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</si>
  <si>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</si>
  <si>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</si>
  <si>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</si>
  <si>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</si>
  <si>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</si>
  <si>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</si>
  <si>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</si>
  <si>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</si>
  <si>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</si>
  <si>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</si>
  <si>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</si>
  <si>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</si>
  <si>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</si>
  <si>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</si>
  <si>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</si>
  <si>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</si>
  <si>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</si>
  <si>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</si>
  <si>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</si>
  <si>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</si>
  <si>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</si>
  <si>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</si>
  <si>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</si>
  <si>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</si>
  <si>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</si>
  <si>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</si>
  <si>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</si>
  <si>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</si>
  <si>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</si>
  <si>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</si>
  <si>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</si>
  <si>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</si>
  <si>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</si>
  <si>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</si>
  <si>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</si>
  <si>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</si>
  <si>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</si>
  <si>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</si>
  <si>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</si>
  <si>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</si>
  <si>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</si>
  <si>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</si>
  <si>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</si>
  <si>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</si>
  <si>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</si>
  <si>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</si>
  <si>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</si>
  <si>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</si>
  <si>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</si>
  <si>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</si>
  <si>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</si>
  <si>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</si>
  <si>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</si>
  <si>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</si>
  <si>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</si>
  <si>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</si>
  <si>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</si>
  <si>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</si>
  <si>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</si>
  <si>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</si>
  <si>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</si>
  <si>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</si>
  <si>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</si>
  <si>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</si>
  <si>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</si>
  <si>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</si>
  <si>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</si>
  <si>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</si>
  <si>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</si>
  <si>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</si>
  <si>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</si>
  <si>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</si>
  <si>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</si>
  <si>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</si>
  <si>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</si>
  <si>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</si>
  <si>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</si>
  <si>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</si>
  <si>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</si>
  <si>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</si>
  <si>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</si>
  <si>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</si>
  <si>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</si>
  <si>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</si>
  <si>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</si>
  <si>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</si>
  <si>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</si>
  <si>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</si>
  <si>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</si>
  <si>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</si>
  <si>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</si>
  <si>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</si>
  <si>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</si>
  <si>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</si>
  <si>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</si>
  <si>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</si>
  <si>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</si>
  <si>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</si>
  <si>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</si>
  <si>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</si>
  <si>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</si>
  <si>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</si>
  <si>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</si>
  <si>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</si>
  <si>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</si>
  <si>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</si>
  <si>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</si>
  <si>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</si>
  <si>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</si>
  <si>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</si>
  <si>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</si>
  <si>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</si>
  <si>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</si>
  <si>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</si>
  <si>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</si>
  <si>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</si>
  <si>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</si>
  <si>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</si>
  <si>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</si>
  <si>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</si>
  <si>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</si>
  <si>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</si>
  <si>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</si>
  <si>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</si>
  <si>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</si>
  <si>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</si>
  <si>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</si>
  <si>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</si>
  <si>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</si>
  <si>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</si>
  <si>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</si>
  <si>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</si>
  <si>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</si>
  <si>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</si>
  <si>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</si>
  <si>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</si>
  <si>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</si>
  <si>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</si>
  <si>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</si>
  <si>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</si>
  <si>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</si>
  <si>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</si>
  <si>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</si>
  <si>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</si>
  <si>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</si>
  <si>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</si>
  <si>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</si>
  <si>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</si>
  <si>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</si>
  <si>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</si>
  <si>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</si>
  <si>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</si>
  <si>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</si>
  <si>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</si>
  <si>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</si>
  <si>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</si>
  <si>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</si>
  <si>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</si>
  <si>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</si>
  <si>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</si>
  <si>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</si>
  <si>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</si>
  <si>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</si>
  <si>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</si>
  <si>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</si>
  <si>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</si>
  <si>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</si>
  <si>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</si>
  <si>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</si>
  <si>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</si>
  <si>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</si>
  <si>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</si>
  <si>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</si>
  <si>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</si>
  <si>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</si>
  <si>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</si>
  <si>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</si>
  <si>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</si>
  <si>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</si>
  <si>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</si>
  <si>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</si>
  <si>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</si>
  <si>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</si>
  <si>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</si>
  <si>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</si>
  <si>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</si>
  <si>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</si>
  <si>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</si>
  <si>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</si>
  <si>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</si>
  <si>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</si>
  <si>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</si>
  <si>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</si>
  <si>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</si>
  <si>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</si>
  <si>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</si>
  <si>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</si>
  <si>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</si>
  <si>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</si>
  <si>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</si>
  <si>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</si>
  <si>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</si>
  <si>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</si>
  <si>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</si>
  <si>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</si>
  <si>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</si>
  <si>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</si>
  <si>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</si>
  <si>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</si>
  <si>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</si>
  <si>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</si>
  <si>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</si>
  <si>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</si>
  <si>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</si>
  <si>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</si>
  <si>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</si>
  <si>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</si>
  <si>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</si>
  <si>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</si>
  <si>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</si>
  <si>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</si>
  <si>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</si>
  <si>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</si>
  <si>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</si>
  <si>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</si>
  <si>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</si>
  <si>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</si>
  <si>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</si>
  <si>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</si>
  <si>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</si>
  <si>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</si>
  <si>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</si>
  <si>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</si>
  <si>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</si>
  <si>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</si>
  <si>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</si>
  <si>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</si>
  <si>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</si>
  <si>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</si>
  <si>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</si>
  <si>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</si>
  <si>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</si>
  <si>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</si>
  <si>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</si>
  <si>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</si>
  <si>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</si>
  <si>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</si>
  <si>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</si>
  <si>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</si>
  <si>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</si>
  <si>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</si>
  <si>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</si>
  <si>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</si>
  <si>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</si>
  <si>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</si>
  <si>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</si>
  <si>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</si>
  <si>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</si>
  <si>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</si>
  <si>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</si>
  <si>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</si>
  <si>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</si>
  <si>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</si>
  <si>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</si>
  <si>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</si>
  <si>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</si>
  <si>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</si>
  <si>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</si>
  <si>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</si>
  <si>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</si>
  <si>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</si>
  <si>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</si>
  <si>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</si>
  <si>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</si>
  <si>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</si>
  <si>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</si>
  <si>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</si>
  <si>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</si>
  <si>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</si>
  <si>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</si>
  <si>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</si>
  <si>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</si>
  <si>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</si>
  <si>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</si>
  <si>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</si>
  <si>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</si>
  <si>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</si>
  <si>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</si>
  <si>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</si>
  <si>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</si>
  <si>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</si>
  <si>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</si>
  <si>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</si>
  <si>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</si>
  <si>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</si>
  <si>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</si>
  <si>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</si>
  <si>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</si>
  <si>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</si>
  <si>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</si>
  <si>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</si>
  <si>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</si>
  <si>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</si>
  <si>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</si>
  <si>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</si>
  <si>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</si>
  <si>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</si>
  <si>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</si>
  <si>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</si>
  <si>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</si>
  <si>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</si>
  <si>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</si>
  <si>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</si>
  <si>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</si>
  <si>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</si>
  <si>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</si>
  <si>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</si>
  <si>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</si>
  <si>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</si>
  <si>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</si>
  <si>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</si>
  <si>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</si>
  <si>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</si>
  <si>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</si>
  <si>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</si>
  <si>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</si>
  <si>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</si>
  <si>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</si>
  <si>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</si>
  <si>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</si>
  <si>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</si>
  <si>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</si>
  <si>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</si>
  <si>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</si>
  <si>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</si>
  <si>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</si>
  <si>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</si>
  <si>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</si>
  <si>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</si>
  <si>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</si>
  <si>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</si>
  <si>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</si>
  <si>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</si>
  <si>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</si>
  <si>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</si>
  <si>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</si>
  <si>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</si>
  <si>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</si>
  <si>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</si>
  <si>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</si>
  <si>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</si>
  <si>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</si>
  <si>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</si>
  <si>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</si>
  <si>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</si>
  <si>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</si>
  <si>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</si>
  <si>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</si>
  <si>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</si>
  <si>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</si>
  <si>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</si>
  <si>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</si>
  <si>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</si>
  <si>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</si>
  <si>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</si>
  <si>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</si>
  <si>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</si>
  <si>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</si>
  <si>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</si>
  <si>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</si>
  <si>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</si>
  <si>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</si>
  <si>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</si>
  <si>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</si>
  <si>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</si>
  <si>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</si>
  <si>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</si>
  <si>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</si>
  <si>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</si>
  <si>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</si>
  <si>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</si>
  <si>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</si>
  <si>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</si>
  <si>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</si>
  <si>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</si>
  <si>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</si>
  <si>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</si>
  <si>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</si>
  <si>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</si>
  <si>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</si>
  <si>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</si>
  <si>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</si>
  <si>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</si>
  <si>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</si>
  <si>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</si>
  <si>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</si>
  <si>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</si>
  <si>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</si>
  <si>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</si>
  <si>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</si>
  <si>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</si>
  <si>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</si>
  <si>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</si>
  <si>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</si>
  <si>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</si>
  <si>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</si>
  <si>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</si>
  <si>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</si>
  <si>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</si>
  <si>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</si>
  <si>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</si>
  <si>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</si>
  <si>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</si>
  <si>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</si>
  <si>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</si>
  <si>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</si>
  <si>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</si>
  <si>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</si>
  <si>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</si>
  <si>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</si>
  <si>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</si>
  <si>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</si>
  <si>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</si>
  <si>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</si>
  <si>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</si>
  <si>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</si>
  <si>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</si>
  <si>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</si>
  <si>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</si>
  <si>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</si>
  <si>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</si>
  <si>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</si>
  <si>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</si>
  <si>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</si>
  <si>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</si>
  <si>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</si>
  <si>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</si>
  <si>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</si>
  <si>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</si>
  <si>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</si>
  <si>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</si>
  <si>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</si>
  <si>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</si>
  <si>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</si>
  <si>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</si>
  <si>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</si>
  <si>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</si>
  <si>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</si>
  <si>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</si>
  <si>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</si>
  <si>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</si>
  <si>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</si>
  <si>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</si>
  <si>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</si>
  <si>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</si>
  <si>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</si>
  <si>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</si>
  <si>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</si>
  <si>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</si>
  <si>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</si>
  <si>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</si>
  <si>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</si>
  <si>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</si>
  <si>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</si>
  <si>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</si>
  <si>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</si>
  <si>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</si>
  <si>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</si>
  <si>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</si>
  <si>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</si>
  <si>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</si>
  <si>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</si>
  <si>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</si>
  <si>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</si>
  <si>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</si>
  <si>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</si>
  <si>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</si>
  <si>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</si>
  <si>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</si>
  <si>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</si>
  <si>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</si>
  <si>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</si>
  <si>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</si>
  <si>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</si>
  <si>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</si>
  <si>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</si>
  <si>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</si>
  <si>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</si>
  <si>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</si>
  <si>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</si>
  <si>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</si>
  <si>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</si>
  <si>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</si>
  <si>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</si>
  <si>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</si>
  <si>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</si>
  <si>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</si>
  <si>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</si>
  <si>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</si>
  <si>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</si>
  <si>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</si>
  <si>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</si>
  <si>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</si>
  <si>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</si>
  <si>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</si>
  <si>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</si>
  <si>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</si>
  <si>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</si>
  <si>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</si>
  <si>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</si>
  <si>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</si>
  <si>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</si>
  <si>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</si>
  <si>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</si>
  <si>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</si>
  <si>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</si>
  <si>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</si>
  <si>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</si>
  <si>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</si>
  <si>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</si>
  <si>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</si>
  <si>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</si>
  <si>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</si>
  <si>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</si>
  <si>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</si>
  <si>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</si>
  <si>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</si>
  <si>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</si>
  <si>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</si>
  <si>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</si>
  <si>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</si>
  <si>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</si>
  <si>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</si>
  <si>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</si>
  <si>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</si>
  <si>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</si>
  <si>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</si>
  <si>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</si>
  <si>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</si>
  <si>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</si>
  <si>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</si>
  <si>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</si>
  <si>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</si>
  <si>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</si>
  <si>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</si>
  <si>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</si>
  <si>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</si>
  <si>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</si>
  <si>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</si>
  <si>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</si>
  <si>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</si>
  <si>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</si>
  <si>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</si>
  <si>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</si>
  <si>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</si>
  <si>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</si>
  <si>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</si>
  <si>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</si>
  <si>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</si>
  <si>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</si>
  <si>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</si>
  <si>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</si>
  <si>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</si>
  <si>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</si>
  <si>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</si>
  <si>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</si>
  <si>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</si>
  <si>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</si>
  <si>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</si>
  <si>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</si>
  <si>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</si>
  <si>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</si>
  <si>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</si>
  <si>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</si>
  <si>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</si>
  <si>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</si>
  <si>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</si>
  <si>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</si>
  <si>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</si>
  <si>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</si>
  <si>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</si>
  <si>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</si>
  <si>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</si>
  <si>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</si>
  <si>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</si>
  <si>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</si>
  <si>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</si>
  <si>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</si>
  <si>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</si>
  <si>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</si>
  <si>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</si>
  <si>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</si>
  <si>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</si>
  <si>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</si>
  <si>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</si>
  <si>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</si>
  <si>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</si>
  <si>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</si>
  <si>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</si>
  <si>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</si>
  <si>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</si>
  <si>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</si>
  <si>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</si>
  <si>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</si>
  <si>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</si>
  <si>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</si>
  <si>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</si>
  <si>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</si>
  <si>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</si>
  <si>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</si>
  <si>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</si>
  <si>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</si>
  <si>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</si>
  <si>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</si>
  <si>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</si>
  <si>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</si>
  <si>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</si>
  <si>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</si>
  <si>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</si>
  <si>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</si>
  <si>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</si>
  <si>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</si>
  <si>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</si>
  <si>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</si>
  <si>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</si>
  <si>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</si>
  <si>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</si>
  <si>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</si>
  <si>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</si>
  <si>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</si>
  <si>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</si>
  <si>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</si>
  <si>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</si>
  <si>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</si>
  <si>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</si>
  <si>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</si>
  <si>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</si>
  <si>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</si>
  <si>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</si>
  <si>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</si>
  <si>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</si>
  <si>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</si>
  <si>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</si>
  <si>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</si>
  <si>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</si>
  <si>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</si>
  <si>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</si>
  <si>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</si>
  <si>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</si>
  <si>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</si>
  <si>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</si>
  <si>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</si>
  <si>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</si>
  <si>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</si>
  <si>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</si>
  <si>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</si>
  <si>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</si>
  <si>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</si>
  <si>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</si>
  <si>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</si>
  <si>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</si>
  <si>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</si>
  <si>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</si>
  <si>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</si>
  <si>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</si>
  <si>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</si>
  <si>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</si>
  <si>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</si>
  <si>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</si>
  <si>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</si>
  <si>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</si>
  <si>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</si>
  <si>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</si>
  <si>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</si>
  <si>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</si>
  <si>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</si>
  <si>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</si>
  <si>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</si>
  <si>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</si>
  <si>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</si>
  <si>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</si>
  <si>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</si>
  <si>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</si>
  <si>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</si>
  <si>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</si>
  <si>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</si>
  <si>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</si>
  <si>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</si>
  <si>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</si>
  <si>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</si>
  <si>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</si>
  <si>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</si>
  <si>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</si>
  <si>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</si>
  <si>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</si>
  <si>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</si>
  <si>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</si>
  <si>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</si>
  <si>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</si>
  <si>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</si>
  <si>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</si>
  <si>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</si>
  <si>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</si>
  <si>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</si>
  <si>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</si>
  <si>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</si>
  <si>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</si>
  <si>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</si>
  <si>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</si>
  <si>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</si>
  <si>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</si>
  <si>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</si>
  <si>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</si>
  <si>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</si>
  <si>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</si>
  <si>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</si>
  <si>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</si>
  <si>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</si>
  <si>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</si>
  <si>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</si>
  <si>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</si>
  <si>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</si>
  <si>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</si>
  <si>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</si>
  <si>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</si>
  <si>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</si>
  <si>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</si>
  <si>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</si>
  <si>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</si>
  <si>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</si>
  <si>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</si>
  <si>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</si>
  <si>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</si>
  <si>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</si>
  <si>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</si>
  <si>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</si>
  <si>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</si>
  <si>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</si>
  <si>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</si>
  <si>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</si>
  <si>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</si>
  <si>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</si>
  <si>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</si>
  <si>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</si>
  <si>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</si>
  <si>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</si>
  <si>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</si>
  <si>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</si>
  <si>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</si>
  <si>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</si>
  <si>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</si>
  <si>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</si>
  <si>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</si>
  <si>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</si>
  <si>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</si>
  <si>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</si>
  <si>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</si>
  <si>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</si>
  <si>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</si>
  <si>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</si>
  <si>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</si>
  <si>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</si>
  <si>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</si>
  <si>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</si>
  <si>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</si>
  <si>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</si>
  <si>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</si>
  <si>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</si>
  <si>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</si>
  <si>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</si>
  <si>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</si>
  <si>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</si>
  <si>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</si>
  <si>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</si>
  <si>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</si>
  <si>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</si>
  <si>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</si>
  <si>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</si>
  <si>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</si>
  <si>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</si>
  <si>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</si>
  <si>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</si>
  <si>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</si>
  <si>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</si>
  <si>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</si>
  <si>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</si>
  <si>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</si>
  <si>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</si>
  <si>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</si>
  <si>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</si>
  <si>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</si>
  <si>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</si>
  <si>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</si>
  <si>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</si>
  <si>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</si>
  <si>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</si>
  <si>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</si>
  <si>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</si>
  <si>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</si>
  <si>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</si>
  <si>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</si>
  <si>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</si>
  <si>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</si>
  <si>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</si>
  <si>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</si>
  <si>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</si>
  <si>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</si>
  <si>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</si>
  <si>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</si>
  <si>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</si>
  <si>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</si>
  <si>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</si>
  <si>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</si>
  <si>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</si>
  <si>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</si>
  <si>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</si>
  <si>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</si>
  <si>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</si>
  <si>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</si>
  <si>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</si>
  <si>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</si>
  <si>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</si>
  <si>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</si>
  <si>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</si>
  <si>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</si>
  <si>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</si>
  <si>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</si>
  <si>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</si>
  <si>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</si>
  <si>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</si>
  <si>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</si>
  <si>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</si>
  <si>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</si>
  <si>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</si>
  <si>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</si>
  <si>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</si>
  <si>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</si>
  <si>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</si>
  <si>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</si>
  <si>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</si>
  <si>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</si>
  <si>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</si>
  <si>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</si>
  <si>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</si>
  <si>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</si>
  <si>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</si>
  <si>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</si>
  <si>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</si>
  <si>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</si>
  <si>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</si>
  <si>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</si>
  <si>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</si>
  <si>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</si>
  <si>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</si>
  <si>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</si>
  <si>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</si>
  <si>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</si>
  <si>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</si>
  <si>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</si>
  <si>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</si>
  <si>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</si>
  <si>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</si>
  <si>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</si>
  <si>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</si>
  <si>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</si>
  <si>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</si>
  <si>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</si>
  <si>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</si>
  <si>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</si>
  <si>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</si>
  <si>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</si>
  <si>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</si>
  <si>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</si>
  <si>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</si>
  <si>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</si>
  <si>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</si>
  <si>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</si>
  <si>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</si>
  <si>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</si>
  <si>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</si>
  <si>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</si>
  <si>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</si>
  <si>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</si>
  <si>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</si>
  <si>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</si>
  <si>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</si>
  <si>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</si>
  <si>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</si>
  <si>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</si>
  <si>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</si>
  <si>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</si>
  <si>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</si>
  <si>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</si>
  <si>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</si>
  <si>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</si>
  <si>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</si>
  <si>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</si>
  <si>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</si>
  <si>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</si>
  <si>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</si>
  <si>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</si>
  <si>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</si>
  <si>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</si>
  <si>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</si>
  <si>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</si>
  <si>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</si>
  <si>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</si>
  <si>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</si>
  <si>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</si>
  <si>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</si>
  <si>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</si>
  <si>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</si>
  <si>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</si>
  <si>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</si>
  <si>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</si>
  <si>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</si>
  <si>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</si>
  <si>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</si>
  <si>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</si>
  <si>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</si>
  <si>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</si>
  <si>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</si>
  <si>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</si>
  <si>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</si>
  <si>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</si>
  <si>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</si>
  <si>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</si>
  <si>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</si>
  <si>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</si>
  <si>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</si>
  <si>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</si>
  <si>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</si>
  <si>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</si>
  <si>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</si>
  <si>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</si>
  <si>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</si>
  <si>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</si>
  <si>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</si>
  <si>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</si>
  <si>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</si>
  <si>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</si>
  <si>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</si>
  <si>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</si>
  <si>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</si>
  <si>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</si>
  <si>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</si>
  <si>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</si>
  <si>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</si>
  <si>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</si>
  <si>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</si>
  <si>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</si>
  <si>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</si>
  <si>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</si>
  <si>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</si>
  <si>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</si>
  <si>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</si>
  <si>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</si>
  <si>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</si>
  <si>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</si>
  <si>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</si>
  <si>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</si>
  <si>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</si>
  <si>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</si>
  <si>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</si>
  <si>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</si>
  <si>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</si>
  <si>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</si>
  <si>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</si>
  <si>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</si>
  <si>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</si>
  <si>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</si>
  <si>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</si>
  <si>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</si>
  <si>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</si>
  <si>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</si>
  <si>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</si>
  <si>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</si>
  <si>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</si>
  <si>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</si>
  <si>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</si>
  <si>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</si>
  <si>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</si>
  <si>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</si>
  <si>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</si>
  <si>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</si>
  <si>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</si>
  <si>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</si>
  <si>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</si>
  <si>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</si>
  <si>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</si>
  <si>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</si>
  <si>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</si>
  <si>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</si>
  <si>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</si>
  <si>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</si>
  <si>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</si>
  <si>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</si>
  <si>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</si>
  <si>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</si>
  <si>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</si>
  <si>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</si>
  <si>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</si>
  <si>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</si>
  <si>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</si>
  <si>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</si>
  <si>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</si>
  <si>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</si>
  <si>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</si>
  <si>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</si>
  <si>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</si>
  <si>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</si>
  <si>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</si>
  <si>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</si>
  <si>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</si>
  <si>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</si>
  <si>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</si>
  <si>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</si>
  <si>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</si>
  <si>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</si>
  <si>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</si>
  <si>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</si>
  <si>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</si>
  <si>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</si>
  <si>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</si>
  <si>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</si>
  <si>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</si>
  <si>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</si>
  <si>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</si>
  <si>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</si>
  <si>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</si>
  <si>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</si>
  <si>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</si>
  <si>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</si>
  <si>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</si>
  <si>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</si>
  <si>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</si>
  <si>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</si>
  <si>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</si>
  <si>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</si>
  <si>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</si>
  <si>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</si>
  <si>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</si>
  <si>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</si>
  <si>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</si>
  <si>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</si>
  <si>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</si>
  <si>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</si>
  <si>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</si>
  <si>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</si>
  <si>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</si>
  <si>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</si>
  <si>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</si>
  <si>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</si>
  <si>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</si>
  <si>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</si>
  <si>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</si>
  <si>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</si>
  <si>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</si>
  <si>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</si>
  <si>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</si>
  <si>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</si>
  <si>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</si>
  <si>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</si>
  <si>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</si>
  <si>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</si>
  <si>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</si>
  <si>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</si>
  <si>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</si>
  <si>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</si>
  <si>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</si>
  <si>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</si>
  <si>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</si>
  <si>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</si>
  <si>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</si>
  <si>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</si>
  <si>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</si>
  <si>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</si>
  <si>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</si>
  <si>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</si>
  <si>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</si>
  <si>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</si>
  <si>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</si>
  <si>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</si>
  <si>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</si>
  <si>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</si>
  <si>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</si>
  <si>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</si>
  <si>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</si>
  <si>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</si>
  <si>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</si>
  <si>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</si>
  <si>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</si>
  <si>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</si>
  <si>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</si>
  <si>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</si>
  <si>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</si>
  <si>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</si>
  <si>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</si>
  <si>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</si>
  <si>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</si>
  <si>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</si>
  <si>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</si>
  <si>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</si>
  <si>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</si>
  <si>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</si>
  <si>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</si>
  <si>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</si>
  <si>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</si>
  <si>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</si>
  <si>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</si>
  <si>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</si>
  <si>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</si>
  <si>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</si>
  <si>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</si>
  <si>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</si>
  <si>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</si>
  <si>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</si>
  <si>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</si>
  <si>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</si>
  <si>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</si>
  <si>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</si>
  <si>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</si>
  <si>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</si>
  <si>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</si>
  <si>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</si>
  <si>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</si>
  <si>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</si>
  <si>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</si>
  <si>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</si>
  <si>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</si>
  <si>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</si>
  <si>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</si>
  <si>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</si>
  <si>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</si>
  <si>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</si>
  <si>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</si>
  <si>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</si>
  <si>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</si>
  <si>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</si>
  <si>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</si>
  <si>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</si>
  <si>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</si>
  <si>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</si>
  <si>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</si>
  <si>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</si>
  <si>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</si>
  <si>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</si>
  <si>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</si>
  <si>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</si>
  <si>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</si>
  <si>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</si>
  <si>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</si>
  <si>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</si>
  <si>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</si>
  <si>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</si>
  <si>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</si>
  <si>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</si>
  <si>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</si>
  <si>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</si>
  <si>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</si>
  <si>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</si>
  <si>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</si>
  <si>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</si>
  <si>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</si>
  <si>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</si>
  <si>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</si>
  <si>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</si>
  <si>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</si>
  <si>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</si>
  <si>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</si>
  <si>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</si>
  <si>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</si>
  <si>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</si>
  <si>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</si>
  <si>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</si>
  <si>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</si>
  <si>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</si>
  <si>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</si>
  <si>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</si>
  <si>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</si>
  <si>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</si>
  <si>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</si>
  <si>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</si>
  <si>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</si>
  <si>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</si>
  <si>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</si>
  <si>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</si>
  <si>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</si>
  <si>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</si>
  <si>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</si>
  <si>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</si>
  <si>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</si>
  <si>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</si>
  <si>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</si>
  <si>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</si>
  <si>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</si>
  <si>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</si>
  <si>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</si>
  <si>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</si>
  <si>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</si>
  <si>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</si>
  <si>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</si>
  <si>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</si>
  <si>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</si>
  <si>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</si>
  <si>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</si>
  <si>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</si>
  <si>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</si>
  <si>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</si>
  <si>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</si>
  <si>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</si>
  <si>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</si>
  <si>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</si>
  <si>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</si>
  <si>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</si>
  <si>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</si>
  <si>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</si>
  <si>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</si>
  <si>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</si>
  <si>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</si>
  <si>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</si>
  <si>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</si>
  <si>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</si>
  <si>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</si>
  <si>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</si>
  <si>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</si>
  <si>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</si>
  <si>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</si>
  <si>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</si>
  <si>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</si>
  <si>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</si>
  <si>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</si>
  <si>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</si>
  <si>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</si>
  <si>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</si>
  <si>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</si>
  <si>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</si>
  <si>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</si>
  <si>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</si>
  <si>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</si>
  <si>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</si>
  <si>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</si>
  <si>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</si>
  <si>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</si>
  <si>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</si>
  <si>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</si>
  <si>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</si>
  <si>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</si>
  <si>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</si>
  <si>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</si>
  <si>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</si>
  <si>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</si>
  <si>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</si>
  <si>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</si>
  <si>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</si>
  <si>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</si>
  <si>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</si>
  <si>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</si>
  <si>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</si>
  <si>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</si>
  <si>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</si>
  <si>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</si>
  <si>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</si>
  <si>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</si>
  <si>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</si>
  <si>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</si>
  <si>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</si>
  <si>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</si>
  <si>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</si>
  <si>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</si>
  <si>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</si>
  <si>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</si>
  <si>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</si>
  <si>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</si>
  <si>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</si>
  <si>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</si>
  <si>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</si>
  <si>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</si>
  <si>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</si>
  <si>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</si>
  <si>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</si>
  <si>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</si>
  <si>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</si>
  <si>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</si>
  <si>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</si>
  <si>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</si>
  <si>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</si>
  <si>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</si>
  <si>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</si>
  <si>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</si>
  <si>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</si>
  <si>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</si>
  <si>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</si>
  <si>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</si>
  <si>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</si>
  <si>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</si>
  <si>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</si>
  <si>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</si>
  <si>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</si>
  <si>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</si>
  <si>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</si>
  <si>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</si>
  <si>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</si>
  <si>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</si>
  <si>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</si>
  <si>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</si>
  <si>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</si>
  <si>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</si>
  <si>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</si>
  <si>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</si>
  <si>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</si>
  <si>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</si>
  <si>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</si>
  <si>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</si>
  <si>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</si>
  <si>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</si>
  <si>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</si>
  <si>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</si>
  <si>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</si>
  <si>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</si>
  <si>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</si>
  <si>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</si>
  <si>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</si>
  <si>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</si>
  <si>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</si>
  <si>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</si>
  <si>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</si>
  <si>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</si>
  <si>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</si>
  <si>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</si>
  <si>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</si>
  <si>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</si>
  <si>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</si>
  <si>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</si>
  <si>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</si>
  <si>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</si>
  <si>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</si>
  <si>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</si>
  <si>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</si>
  <si>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</si>
  <si>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</si>
  <si>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</si>
  <si>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</si>
  <si>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</si>
  <si>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</si>
  <si>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</si>
  <si>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</si>
  <si>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</si>
  <si>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</si>
  <si>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</si>
  <si>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</si>
  <si>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</si>
  <si>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</si>
  <si>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</si>
  <si>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</si>
  <si>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</si>
  <si>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</si>
  <si>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</si>
  <si>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</si>
  <si>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</si>
  <si>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</si>
  <si>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</si>
  <si>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</si>
  <si>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</si>
  <si>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</si>
  <si>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</si>
  <si>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</si>
  <si>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</si>
  <si>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</si>
  <si>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</si>
  <si>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</si>
  <si>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</si>
  <si>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</si>
  <si>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</si>
  <si>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</si>
  <si>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</si>
  <si>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</si>
  <si>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</si>
  <si>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</si>
  <si>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</si>
  <si>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</si>
  <si>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</si>
  <si>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</si>
  <si>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</si>
  <si>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</si>
  <si>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</si>
  <si>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</si>
  <si>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</si>
  <si>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</si>
  <si>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</si>
  <si>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</si>
  <si>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</si>
  <si>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</si>
  <si>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</si>
  <si>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</si>
  <si>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</si>
  <si>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</si>
  <si>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</si>
  <si>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</si>
  <si>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</si>
  <si>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</si>
  <si>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</si>
  <si>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</si>
  <si>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</si>
  <si>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</si>
  <si>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</si>
  <si>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</si>
  <si>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</si>
  <si>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</si>
  <si>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</si>
  <si>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</si>
  <si>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</si>
  <si>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</si>
  <si>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</si>
  <si>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</si>
  <si>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</si>
  <si>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</si>
  <si>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</si>
  <si>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</si>
  <si>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</si>
  <si>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</si>
  <si>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</si>
  <si>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</si>
  <si>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</si>
  <si>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</si>
  <si>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</si>
  <si>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</si>
  <si>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</si>
  <si>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</si>
  <si>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</si>
  <si>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</si>
  <si>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</si>
  <si>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</si>
  <si>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</si>
  <si>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</si>
  <si>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</si>
  <si>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</si>
  <si>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</si>
  <si>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</si>
  <si>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</si>
  <si>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</si>
  <si>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</si>
  <si>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</si>
  <si>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</si>
  <si>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</si>
  <si>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</si>
  <si>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</si>
  <si>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</si>
  <si>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</si>
  <si>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</si>
  <si>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</si>
  <si>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</si>
  <si>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</si>
  <si>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</si>
  <si>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</si>
  <si>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</si>
  <si>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</si>
  <si>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</si>
  <si>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</si>
  <si>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</si>
  <si>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</si>
  <si>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</si>
  <si>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</si>
  <si>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</si>
  <si>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</si>
  <si>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</si>
  <si>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</si>
  <si>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</si>
  <si>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</si>
  <si>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</si>
  <si>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</si>
  <si>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</si>
  <si>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</si>
  <si>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</si>
  <si>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</si>
  <si>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</si>
  <si>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</si>
  <si>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</si>
  <si>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</si>
  <si>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</si>
  <si>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</si>
  <si>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</si>
  <si>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</si>
  <si>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</si>
  <si>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</si>
  <si>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</si>
  <si>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</si>
  <si>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</si>
  <si>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</si>
  <si>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</si>
  <si>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</si>
  <si>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</si>
  <si>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</si>
  <si>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</si>
  <si>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</si>
  <si>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</si>
  <si>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</si>
  <si>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</si>
  <si>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</si>
  <si>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</si>
  <si>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</si>
  <si>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</si>
  <si>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</si>
  <si>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</si>
  <si>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</si>
  <si>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</si>
  <si>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</si>
  <si>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</si>
  <si>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</si>
  <si>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</si>
  <si>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</si>
  <si>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</si>
  <si>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</si>
  <si>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</si>
  <si>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</si>
  <si>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</si>
  <si>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</si>
  <si>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</si>
  <si>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</si>
  <si>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</si>
  <si>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</si>
  <si>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</si>
  <si>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</si>
  <si>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</si>
  <si>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</si>
  <si>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</si>
  <si>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</si>
  <si>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</si>
  <si>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</si>
  <si>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</si>
  <si>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</si>
  <si>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</si>
  <si>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</si>
  <si>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</si>
  <si>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</si>
  <si>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</si>
  <si>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</si>
  <si>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</si>
  <si>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</si>
  <si>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</si>
  <si>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</si>
  <si>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</si>
  <si>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</si>
  <si>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</si>
  <si>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</si>
  <si>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</si>
  <si>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</si>
  <si>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</si>
  <si>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</si>
  <si>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</si>
  <si>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</si>
  <si>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</si>
  <si>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</si>
  <si>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</si>
  <si>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</si>
  <si>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</si>
  <si>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</si>
  <si>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</si>
  <si>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</si>
  <si>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</si>
  <si>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</si>
  <si>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</si>
  <si>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</si>
  <si>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</si>
  <si>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</si>
  <si>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</si>
  <si>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</si>
  <si>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</si>
  <si>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</si>
  <si>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</si>
  <si>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</si>
  <si>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</si>
  <si>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</si>
  <si>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</si>
  <si>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</si>
  <si>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</si>
  <si>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</si>
  <si>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</si>
  <si>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</si>
  <si>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</si>
  <si>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</si>
  <si>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</si>
  <si>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</si>
  <si>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</si>
  <si>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</si>
  <si>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</si>
  <si>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</si>
  <si>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</si>
  <si>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</si>
  <si>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</si>
  <si>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</si>
  <si>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</si>
  <si>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</si>
  <si>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</si>
  <si>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</si>
  <si>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</si>
  <si>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</si>
  <si>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</si>
  <si>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</si>
  <si>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</si>
  <si>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</si>
  <si>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</si>
  <si>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</si>
  <si>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</si>
  <si>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</si>
  <si>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</si>
  <si>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</si>
  <si>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</si>
  <si>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</si>
  <si>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</si>
  <si>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</si>
  <si>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</si>
  <si>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</si>
  <si>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</si>
  <si>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</si>
  <si>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</si>
  <si>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</si>
  <si>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</si>
  <si>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</si>
  <si>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</si>
  <si>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</si>
  <si>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</si>
  <si>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</si>
  <si>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</si>
  <si>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</si>
  <si>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</si>
  <si>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</si>
  <si>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</si>
  <si>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</si>
  <si>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</si>
  <si>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</si>
  <si>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</si>
  <si>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</si>
  <si>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</si>
  <si>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</si>
  <si>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</si>
  <si>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</si>
  <si>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</si>
  <si>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</si>
  <si>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</si>
  <si>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</si>
  <si>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</si>
  <si>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</si>
  <si>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</si>
  <si>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</si>
  <si>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</si>
  <si>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</si>
  <si>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</si>
  <si>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</si>
  <si>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</si>
  <si>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</si>
  <si>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</si>
  <si>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</si>
  <si>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</si>
  <si>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</si>
  <si>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</si>
  <si>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</si>
  <si>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</si>
  <si>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</si>
  <si>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</si>
  <si>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</si>
  <si>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</si>
  <si>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</si>
  <si>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</si>
  <si>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</si>
  <si>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</si>
  <si>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</si>
  <si>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</si>
  <si>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</si>
  <si>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</si>
  <si>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</si>
  <si>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</si>
  <si>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</si>
  <si>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</si>
  <si>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</si>
  <si>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</si>
  <si>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</si>
  <si>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</si>
  <si>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</si>
  <si>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</si>
  <si>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</si>
  <si>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</si>
  <si>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</si>
  <si>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</si>
  <si>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</si>
  <si>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</si>
  <si>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</si>
  <si>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</si>
  <si>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</si>
  <si>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</si>
  <si>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</si>
  <si>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</si>
  <si>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</si>
  <si>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</si>
  <si>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</si>
  <si>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</si>
  <si>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</si>
  <si>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</si>
  <si>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</si>
  <si>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</si>
  <si>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</si>
  <si>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</si>
  <si>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</si>
  <si>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</si>
  <si>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</si>
  <si>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</si>
  <si>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</si>
  <si>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</si>
  <si>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</si>
  <si>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</si>
  <si>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</si>
  <si>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</si>
  <si>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</si>
  <si>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</si>
  <si>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</si>
  <si>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</si>
  <si>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</si>
  <si>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</si>
  <si>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</si>
  <si>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</si>
  <si>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</si>
  <si>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</si>
  <si>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</si>
  <si>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</si>
  <si>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</si>
  <si>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</si>
  <si>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</si>
  <si>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</si>
  <si>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</si>
  <si>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</si>
  <si>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</si>
  <si>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</si>
  <si>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</si>
  <si>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</si>
  <si>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</si>
  <si>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</si>
  <si>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</si>
  <si>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</si>
  <si>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</si>
  <si>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</si>
  <si>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</si>
  <si>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</si>
  <si>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</si>
  <si>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</si>
  <si>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</si>
  <si>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</si>
  <si>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</si>
  <si>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</si>
  <si>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</si>
  <si>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</si>
  <si>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</si>
  <si>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</si>
  <si>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</si>
  <si>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</si>
  <si>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</si>
  <si>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</si>
  <si>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</si>
  <si>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</si>
  <si>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</si>
  <si>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</si>
  <si>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</si>
  <si>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</si>
  <si>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</si>
  <si>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</si>
  <si>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</si>
  <si>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</si>
  <si>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</si>
  <si>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</si>
  <si>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</si>
  <si>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</si>
  <si>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</si>
  <si>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</si>
  <si>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</si>
  <si>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</si>
  <si>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</si>
  <si>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</si>
  <si>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</si>
  <si>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</si>
  <si>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</si>
  <si>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</si>
  <si>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</si>
  <si>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</si>
  <si>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</si>
  <si>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</si>
  <si>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</si>
  <si>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</si>
  <si>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</si>
  <si>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</si>
  <si>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</si>
  <si>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</si>
  <si>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</si>
  <si>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</si>
  <si>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</si>
  <si>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</si>
  <si>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</si>
  <si>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</si>
  <si>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</si>
  <si>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</si>
  <si>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</si>
  <si>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</si>
  <si>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</si>
  <si>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</si>
  <si>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</si>
  <si>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</si>
  <si>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</si>
  <si>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</si>
  <si>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</si>
  <si>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</si>
  <si>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</si>
  <si>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</si>
  <si>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</si>
  <si>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</si>
  <si>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</si>
  <si>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</si>
  <si>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</si>
  <si>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</si>
  <si>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</si>
  <si>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</si>
  <si>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</si>
  <si>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</si>
  <si>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</si>
  <si>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</si>
  <si>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</si>
  <si>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</si>
  <si>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</si>
  <si>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</si>
  <si>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</si>
  <si>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</si>
  <si>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</si>
  <si>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</si>
  <si>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</si>
  <si>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</si>
  <si>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</si>
  <si>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</si>
  <si>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</si>
  <si>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</si>
  <si>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</si>
  <si>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</si>
  <si>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</si>
  <si>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</si>
  <si>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</si>
  <si>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</si>
  <si>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</si>
  <si>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</si>
  <si>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</si>
  <si>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</si>
  <si>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</si>
  <si>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</si>
  <si>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</si>
  <si>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</si>
  <si>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</si>
  <si>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</si>
  <si>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</si>
  <si>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</si>
  <si>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</si>
  <si>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</si>
  <si>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</si>
  <si>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</si>
  <si>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</si>
  <si>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</si>
  <si>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</si>
  <si>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</si>
  <si>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</si>
  <si>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</si>
  <si>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</si>
  <si>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</si>
  <si>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</si>
  <si>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</si>
  <si>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</si>
  <si>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</si>
  <si>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</si>
  <si>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</si>
  <si>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</si>
  <si>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</si>
  <si>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</si>
  <si>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</si>
  <si>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</si>
  <si>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</si>
  <si>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</si>
  <si>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</si>
  <si>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</si>
  <si>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</si>
  <si>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</si>
  <si>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</si>
  <si>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</si>
  <si>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</si>
  <si>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</si>
  <si>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</si>
  <si>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</si>
  <si>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</si>
  <si>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</si>
  <si>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</si>
  <si>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</si>
  <si>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</si>
  <si>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</si>
  <si>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</si>
  <si>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</si>
  <si>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</si>
  <si>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</si>
  <si>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</si>
  <si>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</si>
  <si>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</si>
  <si>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</si>
  <si>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</si>
  <si>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</si>
  <si>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</si>
  <si>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</si>
  <si>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</si>
  <si>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</si>
  <si>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</si>
  <si>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</si>
  <si>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</si>
  <si>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</si>
  <si>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</si>
  <si>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</si>
  <si>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</si>
  <si>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</si>
  <si>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</si>
  <si>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</si>
  <si>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</si>
  <si>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</si>
  <si>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</si>
  <si>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</si>
  <si>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</si>
  <si>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</si>
  <si>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</si>
  <si>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</si>
  <si>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</si>
  <si>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</si>
  <si>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</si>
  <si>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</si>
  <si>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</si>
  <si>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</si>
  <si>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</si>
  <si>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</si>
  <si>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</si>
  <si>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</si>
  <si>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</si>
  <si>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</si>
  <si>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</si>
  <si>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</si>
  <si>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</si>
  <si>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</si>
  <si>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</si>
  <si>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</si>
  <si>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</si>
  <si>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</si>
  <si>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</si>
  <si>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</si>
  <si>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</si>
  <si>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</si>
  <si>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</si>
  <si>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</si>
  <si>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</si>
  <si>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</si>
  <si>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</si>
  <si>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</si>
  <si>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</si>
  <si>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</si>
  <si>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</si>
  <si>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</si>
  <si>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</si>
  <si>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</si>
  <si>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</si>
  <si>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</si>
  <si>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</si>
  <si>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</si>
  <si>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</si>
  <si>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</si>
  <si>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</si>
  <si>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</si>
  <si>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</si>
  <si>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</si>
  <si>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</si>
  <si>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</si>
  <si>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</si>
  <si>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</si>
  <si>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</si>
  <si>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</si>
  <si>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</si>
  <si>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</si>
  <si>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</si>
  <si>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</si>
  <si>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</si>
  <si>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</si>
  <si>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</si>
  <si>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</si>
  <si>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</si>
  <si>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</si>
  <si>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</si>
  <si>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</si>
  <si>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</si>
  <si>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</si>
  <si>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</si>
  <si>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</si>
  <si>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</si>
  <si>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</si>
  <si>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</si>
  <si>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</si>
  <si>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</si>
  <si>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</si>
  <si>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</si>
  <si>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</si>
  <si>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</si>
  <si>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</si>
  <si>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</si>
  <si>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</si>
  <si>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</si>
  <si>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</si>
  <si>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</si>
  <si>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</si>
  <si>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</si>
  <si>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</si>
  <si>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</si>
  <si>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</si>
  <si>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</si>
  <si>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</si>
  <si>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</si>
  <si>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</si>
  <si>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</si>
  <si>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</si>
  <si>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</si>
  <si>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</si>
  <si>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</si>
  <si>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</si>
  <si>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</si>
  <si>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</si>
  <si>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</si>
  <si>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</si>
  <si>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</si>
  <si>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</si>
  <si>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</si>
  <si>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</si>
  <si>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</si>
  <si>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</si>
  <si>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</si>
  <si>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</si>
  <si>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</si>
  <si>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</si>
  <si>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</si>
  <si>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</si>
  <si>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</si>
  <si>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</si>
  <si>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</si>
  <si>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</si>
  <si>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</si>
  <si>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</si>
  <si>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</si>
  <si>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</si>
  <si>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</si>
  <si>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</si>
  <si>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</si>
  <si>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</si>
  <si>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</si>
  <si>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</si>
  <si>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</si>
  <si>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</si>
  <si>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</si>
  <si>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</si>
  <si>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</si>
  <si>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</si>
  <si>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</si>
  <si>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</si>
  <si>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</si>
  <si>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</si>
  <si>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</si>
  <si>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</si>
  <si>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</si>
  <si>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</si>
  <si>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</si>
  <si>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</si>
  <si>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</si>
  <si>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</si>
  <si>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</si>
  <si>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</si>
  <si>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</si>
  <si>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</si>
  <si>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</si>
  <si>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</si>
  <si>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</si>
  <si>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</si>
  <si>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</si>
  <si>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</si>
  <si>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</si>
  <si>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</si>
  <si>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</si>
  <si>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</si>
  <si>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</si>
  <si>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</si>
  <si>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</si>
  <si>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</si>
  <si>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</si>
  <si>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</si>
  <si>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</si>
  <si>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</si>
  <si>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</si>
  <si>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</si>
  <si>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</si>
  <si>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</si>
  <si>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</si>
  <si>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</si>
  <si>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</si>
  <si>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</si>
  <si>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</si>
  <si>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</si>
  <si>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</si>
  <si>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</si>
  <si>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</si>
  <si>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</si>
  <si>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</si>
  <si>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</si>
  <si>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</si>
  <si>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</si>
  <si>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</si>
  <si>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</si>
  <si>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</si>
  <si>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</si>
  <si>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</si>
  <si>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</si>
  <si>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</si>
  <si>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</si>
  <si>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</si>
  <si>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</si>
  <si>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</si>
  <si>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</si>
  <si>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</si>
  <si>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</si>
  <si>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</si>
  <si>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</si>
  <si>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</si>
  <si>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</si>
  <si>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</si>
  <si>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</si>
  <si>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</si>
  <si>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</si>
  <si>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</si>
  <si>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</si>
  <si>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</si>
  <si>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</si>
  <si>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</si>
  <si>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</si>
  <si>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</si>
  <si>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</si>
  <si>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</si>
  <si>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</si>
  <si>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</si>
  <si>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</si>
  <si>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</si>
  <si>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</si>
  <si>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</si>
  <si>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</si>
  <si>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</si>
  <si>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</si>
  <si>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</si>
  <si>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</si>
  <si>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</si>
  <si>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</si>
  <si>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</si>
  <si>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</si>
  <si>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</si>
  <si>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</si>
  <si>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</si>
  <si>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</si>
  <si>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</si>
  <si>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</si>
  <si>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</si>
  <si>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</si>
  <si>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</si>
  <si>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</si>
  <si>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</si>
  <si>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</si>
  <si>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</si>
  <si>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</si>
  <si>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</si>
  <si>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</si>
  <si>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</si>
  <si>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</si>
  <si>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</si>
  <si>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</si>
  <si>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</si>
  <si>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</si>
  <si>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</si>
  <si>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</si>
  <si>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</si>
  <si>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</si>
  <si>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</si>
  <si>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</si>
  <si>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</si>
  <si>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</si>
  <si>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</si>
  <si>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</si>
  <si>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</si>
  <si>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</si>
  <si>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</si>
  <si>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</si>
  <si>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</si>
  <si>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</si>
  <si>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</si>
  <si>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</si>
  <si>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</si>
  <si>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</si>
  <si>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</si>
  <si>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</si>
  <si>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</si>
  <si>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</si>
  <si>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</si>
  <si>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</si>
  <si>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</si>
  <si>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</si>
  <si>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</si>
  <si>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</si>
  <si>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</si>
  <si>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</si>
  <si>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</si>
  <si>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</si>
  <si>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</si>
  <si>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</si>
  <si>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</si>
  <si>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</si>
  <si>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</si>
  <si>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</si>
  <si>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</si>
  <si>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</si>
  <si>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</si>
  <si>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</si>
  <si>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</si>
  <si>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</si>
  <si>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</si>
  <si>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</si>
  <si>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</si>
  <si>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</si>
  <si>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</si>
  <si>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</si>
  <si>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</si>
  <si>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</si>
  <si>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</si>
  <si>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</si>
  <si>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</si>
  <si>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</si>
  <si>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</si>
  <si>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</si>
  <si>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</si>
  <si>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</si>
  <si>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</si>
  <si>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</si>
  <si>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</si>
  <si>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</si>
  <si>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</si>
  <si>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</si>
  <si>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</si>
  <si>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</si>
  <si>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</si>
  <si>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</si>
  <si>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</si>
  <si>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</si>
  <si>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</si>
  <si>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</si>
  <si>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</si>
  <si>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</si>
  <si>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</si>
  <si>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</si>
  <si>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</si>
  <si>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</si>
  <si>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</si>
  <si>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</si>
  <si>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</si>
  <si>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</si>
  <si>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</si>
  <si>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</si>
  <si>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</si>
  <si>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</si>
  <si>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</si>
  <si>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</si>
  <si>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</si>
  <si>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</si>
  <si>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</si>
  <si>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</si>
  <si>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</si>
  <si>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</si>
  <si>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</si>
  <si>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</si>
  <si>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</si>
  <si>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</si>
  <si>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</si>
  <si>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</si>
  <si>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</si>
  <si>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</si>
  <si>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</si>
  <si>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</si>
  <si>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</si>
  <si>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</si>
  <si>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</si>
  <si>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</si>
  <si>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</si>
  <si>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</si>
  <si>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</si>
  <si>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</si>
  <si>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</si>
  <si>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</si>
  <si>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</si>
  <si>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</si>
  <si>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</si>
  <si>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</si>
  <si>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</si>
  <si>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</si>
  <si>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</si>
  <si>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</si>
  <si>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</si>
  <si>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</si>
  <si>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</si>
  <si>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</si>
  <si>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</si>
  <si>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</si>
  <si>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</si>
  <si>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</si>
  <si>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</si>
  <si>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</si>
  <si>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</si>
  <si>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</si>
  <si>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</si>
  <si>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</si>
  <si>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</si>
  <si>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</si>
  <si>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</si>
  <si>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</si>
  <si>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</si>
  <si>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</si>
  <si>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</si>
  <si>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</si>
  <si>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</si>
  <si>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</si>
  <si>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</si>
  <si>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</si>
  <si>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</si>
  <si>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</si>
  <si>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</si>
  <si>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</si>
  <si>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</si>
  <si>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</si>
  <si>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</si>
  <si>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</si>
  <si>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</si>
  <si>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</si>
  <si>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</si>
  <si>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</si>
  <si>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</si>
  <si>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</si>
  <si>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</si>
  <si>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</si>
  <si>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</si>
  <si>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</si>
  <si>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</si>
  <si>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</si>
  <si>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</si>
  <si>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</si>
  <si>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</si>
  <si>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</si>
  <si>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</si>
  <si>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</si>
  <si>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</si>
  <si>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</si>
  <si>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</si>
  <si>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</si>
  <si>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</si>
  <si>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</si>
  <si>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</si>
  <si>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</si>
  <si>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</si>
  <si>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</si>
  <si>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</si>
  <si>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</si>
  <si>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</si>
  <si>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</si>
  <si>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</si>
  <si>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</si>
  <si>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</si>
  <si>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</si>
  <si>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</si>
  <si>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</si>
  <si>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</si>
  <si>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</si>
  <si>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</si>
  <si>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</si>
  <si>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</si>
  <si>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</si>
  <si>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</si>
  <si>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</si>
  <si>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</si>
  <si>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</si>
  <si>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</si>
  <si>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</si>
  <si>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</si>
  <si>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</si>
  <si>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</si>
  <si>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</si>
  <si>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</si>
  <si>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</si>
  <si>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</si>
  <si>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</si>
  <si>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</si>
  <si>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</si>
  <si>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</si>
  <si>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</si>
  <si>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</si>
  <si>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</si>
  <si>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</si>
  <si>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</si>
  <si>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</si>
  <si>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</si>
  <si>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</si>
  <si>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</si>
  <si>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</si>
  <si>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</si>
  <si>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</si>
  <si>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</si>
  <si>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</si>
  <si>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</si>
  <si>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</si>
  <si>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</si>
  <si>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</si>
  <si>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</si>
  <si>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</si>
  <si>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</si>
  <si>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</si>
  <si>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</si>
  <si>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</si>
  <si>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</si>
  <si>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</si>
  <si>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</si>
  <si>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</si>
  <si>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</si>
  <si>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</si>
  <si>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</si>
  <si>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</si>
  <si>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</si>
  <si>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</si>
  <si>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</si>
  <si>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</si>
  <si>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</si>
  <si>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</si>
  <si>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</si>
  <si>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</si>
  <si>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</si>
  <si>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</si>
  <si>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</si>
  <si>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</si>
  <si>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</si>
  <si>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</si>
  <si>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</si>
  <si>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</si>
  <si>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</si>
  <si>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</si>
  <si>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</si>
  <si>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</si>
  <si>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</si>
  <si>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</si>
  <si>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</si>
  <si>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</si>
  <si>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</si>
  <si>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</si>
  <si>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</si>
  <si>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</si>
  <si>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</si>
  <si>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</si>
  <si>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</si>
  <si>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</si>
  <si>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</si>
  <si>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</si>
  <si>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</si>
  <si>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</si>
  <si>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</si>
  <si>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</si>
  <si>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</si>
  <si>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</si>
  <si>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</si>
  <si>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</si>
  <si>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</si>
  <si>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</si>
  <si>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</si>
  <si>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</si>
  <si>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</si>
  <si>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</si>
  <si>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</si>
  <si>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</si>
  <si>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</si>
  <si>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</si>
  <si>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</si>
  <si>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</si>
  <si>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</si>
  <si>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</si>
  <si>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</si>
  <si>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</si>
  <si>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</si>
  <si>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</si>
  <si>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</si>
  <si>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</si>
  <si>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</si>
  <si>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</si>
  <si>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</si>
  <si>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</si>
  <si>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</si>
  <si>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</si>
  <si>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</si>
  <si>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</si>
  <si>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</si>
  <si>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</si>
  <si>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</si>
  <si>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</si>
  <si>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</si>
  <si>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</si>
  <si>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</si>
  <si>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</si>
  <si>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</si>
  <si>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</si>
  <si>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</si>
  <si>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</si>
  <si>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</si>
  <si>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</si>
  <si>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</si>
  <si>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</si>
  <si>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</si>
  <si>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</si>
  <si>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</si>
  <si>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</si>
  <si>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</si>
  <si>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</si>
  <si>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</si>
  <si>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</si>
  <si>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</si>
  <si>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</si>
  <si>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</si>
  <si>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</si>
  <si>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</si>
  <si>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</si>
  <si>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</si>
  <si>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</si>
  <si>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</si>
  <si>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</si>
  <si>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</si>
  <si>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</si>
  <si>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</si>
  <si>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</si>
  <si>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</si>
  <si>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</si>
  <si>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</si>
  <si>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</si>
  <si>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</si>
  <si>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</si>
  <si>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</si>
  <si>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</si>
  <si>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</si>
  <si>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</si>
  <si>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</si>
  <si>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</si>
  <si>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</si>
  <si>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</si>
  <si>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</si>
  <si>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</si>
  <si>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</si>
  <si>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</si>
  <si>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</si>
  <si>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</si>
  <si>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</si>
  <si>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</si>
  <si>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</si>
  <si>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</si>
  <si>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</si>
  <si>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</si>
  <si>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</si>
  <si>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</si>
  <si>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</si>
  <si>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</si>
  <si>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</si>
  <si>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</si>
  <si>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</si>
  <si>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</si>
  <si>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</si>
  <si>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</si>
  <si>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</si>
  <si>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</si>
  <si>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</si>
  <si>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</si>
  <si>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</si>
  <si>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</si>
  <si>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</si>
  <si>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</si>
  <si>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</si>
  <si>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</si>
  <si>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</si>
  <si>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</si>
  <si>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</si>
  <si>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</si>
  <si>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</si>
  <si>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</si>
  <si>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</si>
  <si>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</si>
  <si>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</si>
  <si>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</si>
  <si>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</si>
  <si>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</si>
  <si>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</si>
  <si>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</si>
  <si>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</si>
  <si>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</si>
  <si>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</si>
  <si>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</si>
  <si>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</si>
  <si>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</si>
  <si>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</si>
  <si>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</si>
  <si>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</si>
  <si>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</si>
  <si>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</si>
  <si>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</si>
  <si>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</si>
  <si>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</si>
  <si>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</si>
  <si>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</si>
  <si>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</si>
  <si>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</si>
  <si>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</si>
  <si>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</si>
  <si>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</si>
  <si>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</si>
  <si>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</si>
  <si>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</si>
  <si>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</si>
  <si>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</si>
  <si>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</si>
  <si>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</si>
  <si>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</si>
  <si>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</si>
  <si>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</si>
  <si>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</si>
  <si>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</si>
  <si>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</si>
  <si>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</si>
  <si>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</si>
  <si>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</si>
  <si>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</si>
  <si>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</si>
  <si>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</si>
  <si>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</si>
  <si>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</si>
  <si>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</si>
  <si>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</si>
  <si>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</si>
  <si>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</si>
  <si>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</si>
  <si>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</si>
  <si>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</si>
  <si>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</si>
  <si>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</si>
  <si>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</si>
  <si>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</si>
  <si>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</si>
  <si>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</si>
  <si>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</si>
  <si>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</si>
  <si>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</si>
  <si>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</si>
  <si>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</si>
  <si>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</si>
  <si>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</si>
  <si>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</si>
  <si>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</si>
  <si>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</si>
  <si>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</si>
  <si>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</si>
  <si>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</si>
  <si>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</si>
  <si>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</si>
  <si>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</si>
  <si>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</si>
  <si>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</si>
  <si>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</si>
  <si>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</si>
  <si>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</si>
  <si>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</si>
  <si>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</si>
  <si>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</si>
  <si>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</si>
  <si>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</si>
  <si>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</si>
  <si>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</si>
  <si>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</si>
  <si>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</si>
  <si>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</si>
  <si>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</si>
  <si>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</si>
  <si>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</si>
  <si>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</si>
  <si>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</si>
  <si>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</si>
  <si>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</si>
  <si>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</si>
  <si>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</si>
  <si>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</si>
  <si>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</si>
  <si>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</si>
  <si>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</si>
  <si>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</si>
  <si>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</si>
  <si>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</si>
  <si>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</si>
  <si>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</si>
  <si>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</si>
  <si>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</si>
  <si>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</si>
  <si>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</si>
  <si>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</si>
  <si>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</si>
  <si>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</si>
  <si>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</si>
  <si>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</si>
  <si>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</si>
  <si>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</si>
  <si>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</si>
  <si>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</si>
  <si>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</si>
  <si>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</si>
  <si>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</si>
  <si>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</si>
  <si>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</si>
  <si>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</si>
  <si>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</si>
  <si>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</si>
  <si>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</si>
  <si>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</si>
  <si>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</si>
  <si>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</si>
  <si>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</si>
  <si>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</si>
  <si>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</si>
  <si>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</si>
  <si>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</si>
  <si>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</si>
  <si>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</si>
  <si>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</si>
  <si>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</si>
  <si>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</si>
  <si>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</si>
  <si>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</si>
  <si>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</si>
  <si>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</si>
  <si>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</si>
  <si>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</si>
  <si>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</si>
  <si>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</si>
  <si>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</si>
  <si>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</si>
  <si>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</si>
  <si>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</si>
  <si>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</si>
  <si>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</si>
  <si>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</si>
  <si>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</si>
  <si>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</si>
  <si>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</si>
  <si>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</si>
  <si>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</si>
  <si>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</si>
  <si>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</si>
  <si>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</si>
  <si>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</si>
  <si>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</si>
  <si>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</si>
  <si>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</si>
  <si>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</si>
  <si>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</si>
  <si>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</si>
  <si>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</si>
  <si>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</si>
  <si>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</si>
  <si>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</si>
  <si>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</si>
  <si>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</si>
  <si>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</si>
  <si>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</si>
  <si>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</si>
  <si>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</si>
  <si>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</si>
  <si>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</si>
  <si>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</si>
  <si>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</si>
  <si>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</si>
  <si>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</si>
  <si>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</si>
  <si>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</si>
  <si>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</si>
  <si>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</si>
  <si>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</si>
  <si>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</si>
  <si>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</si>
  <si>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</si>
  <si>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</si>
  <si>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</si>
  <si>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</si>
  <si>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</si>
  <si>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</si>
  <si>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</si>
  <si>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</si>
  <si>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</si>
  <si>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</si>
  <si>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</si>
  <si>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</si>
  <si>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</si>
  <si>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</si>
  <si>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</si>
  <si>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</si>
  <si>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</si>
  <si>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</si>
  <si>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</si>
  <si>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</si>
  <si>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</si>
  <si>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</si>
  <si>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</si>
  <si>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</si>
  <si>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</si>
  <si>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</si>
  <si>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</si>
  <si>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</si>
  <si>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</si>
  <si>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</si>
  <si>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</si>
  <si>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</si>
  <si>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</si>
  <si>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</si>
  <si>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</si>
  <si>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</si>
  <si>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</si>
  <si>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</si>
  <si>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</si>
  <si>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</si>
  <si>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</si>
  <si>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</si>
  <si>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</si>
  <si>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</si>
  <si>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</si>
  <si>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</si>
  <si>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</si>
  <si>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</si>
  <si>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</si>
  <si>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</si>
  <si>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</si>
  <si>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</si>
  <si>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</si>
  <si>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</si>
  <si>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</si>
  <si>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</si>
  <si>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</si>
  <si>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</si>
  <si>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</si>
  <si>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</si>
  <si>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</si>
  <si>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</si>
  <si>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</si>
  <si>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</si>
  <si>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</si>
  <si>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</si>
  <si>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</si>
  <si>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</si>
  <si>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</si>
  <si>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</si>
  <si>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</si>
  <si>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</si>
  <si>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</si>
  <si>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</si>
  <si>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</si>
  <si>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</si>
  <si>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</si>
  <si>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</si>
  <si>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</si>
  <si>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</si>
  <si>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</si>
  <si>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</si>
  <si>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</si>
  <si>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</si>
  <si>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</si>
  <si>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</si>
  <si>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</si>
  <si>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</si>
  <si>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</si>
  <si>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</si>
  <si>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</si>
  <si>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</si>
  <si>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</si>
  <si>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</si>
  <si>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</si>
  <si>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</si>
  <si>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</si>
  <si>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</si>
  <si>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</si>
  <si>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</si>
  <si>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</si>
  <si>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</si>
  <si>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</si>
  <si>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</si>
  <si>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</si>
  <si>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</si>
  <si>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</si>
  <si>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</si>
  <si>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</si>
  <si>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</si>
  <si>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</si>
  <si>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</si>
  <si>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</si>
  <si>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</si>
  <si>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</si>
  <si>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</si>
  <si>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</si>
  <si>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</si>
  <si>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</si>
  <si>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</si>
  <si>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</si>
  <si>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</si>
  <si>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</si>
  <si>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</si>
  <si>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</si>
  <si>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</si>
  <si>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</si>
  <si>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</si>
  <si>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</si>
  <si>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</si>
  <si>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</si>
  <si>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</si>
  <si>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</si>
  <si>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</si>
  <si>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</si>
  <si>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</si>
  <si>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</si>
  <si>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</si>
  <si>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</si>
  <si>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</si>
  <si>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</si>
  <si>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</si>
  <si>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</si>
  <si>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</si>
  <si>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</si>
  <si>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</si>
  <si>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</si>
  <si>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</si>
  <si>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</si>
  <si>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</si>
  <si>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</si>
  <si>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</si>
  <si>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</si>
  <si>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</si>
  <si>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</si>
  <si>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</si>
  <si>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</si>
  <si>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</si>
  <si>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</si>
  <si>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</si>
  <si>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</si>
  <si>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</si>
  <si>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</si>
  <si>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</si>
  <si>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</si>
  <si>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</si>
  <si>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</si>
  <si>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</si>
  <si>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</si>
  <si>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</si>
  <si>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</si>
  <si>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</si>
  <si>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</si>
  <si>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</si>
  <si>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</si>
  <si>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</si>
  <si>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</si>
  <si>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</si>
  <si>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</si>
  <si>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</si>
  <si>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</si>
  <si>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</si>
  <si>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</si>
  <si>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</si>
  <si>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</si>
  <si>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</si>
  <si>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</si>
  <si>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</si>
  <si>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</si>
  <si>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</si>
  <si>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</si>
  <si>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</si>
  <si>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</si>
  <si>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</si>
  <si>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</si>
  <si>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</si>
  <si>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</si>
  <si>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</si>
  <si>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</si>
  <si>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</si>
  <si>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</si>
  <si>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</si>
  <si>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</si>
  <si>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</si>
  <si>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</si>
  <si>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</si>
  <si>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</si>
  <si>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</si>
  <si>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</si>
  <si>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</si>
  <si>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</si>
  <si>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</si>
  <si>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</si>
  <si>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</si>
  <si>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</si>
  <si>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</si>
  <si>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</si>
  <si>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</si>
  <si>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</si>
  <si>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</si>
  <si>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</si>
  <si>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</si>
  <si>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</si>
  <si>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</si>
  <si>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</si>
  <si>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</si>
  <si>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</si>
  <si>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</si>
  <si>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</si>
  <si>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</si>
  <si>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</si>
  <si>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</si>
  <si>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</si>
  <si>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</si>
  <si>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</si>
  <si>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</si>
  <si>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</si>
  <si>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</si>
  <si>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</si>
  <si>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</si>
  <si>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</si>
  <si>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</si>
  <si>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</si>
  <si>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</si>
  <si>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</si>
  <si>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</si>
  <si>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</si>
  <si>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</si>
  <si>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</si>
  <si>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</si>
  <si>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</si>
  <si>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</si>
  <si>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</si>
  <si>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</si>
  <si>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</si>
  <si>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</si>
  <si>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</si>
  <si>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</si>
  <si>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</si>
  <si>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</si>
  <si>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</si>
  <si>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</si>
  <si>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</si>
  <si>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</si>
  <si>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</si>
  <si>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</si>
  <si>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</si>
  <si>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</si>
  <si>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</si>
  <si>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</si>
  <si>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</si>
  <si>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</si>
  <si>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</si>
  <si>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</si>
  <si>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</si>
  <si>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</si>
  <si>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</si>
  <si>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</si>
  <si>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</si>
  <si>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</si>
  <si>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</si>
  <si>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</si>
  <si>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</si>
  <si>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</si>
  <si>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</si>
  <si>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</si>
  <si>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</si>
  <si>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</si>
  <si>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</si>
  <si>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</si>
  <si>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</si>
  <si>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</si>
  <si>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</si>
  <si>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</si>
  <si>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</si>
  <si>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</si>
  <si>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</si>
  <si>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</si>
  <si>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</si>
  <si>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</si>
  <si>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</si>
  <si>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</si>
  <si>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</si>
  <si>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</si>
  <si>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</si>
  <si>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</si>
  <si>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</si>
  <si>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</si>
  <si>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</si>
  <si>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</si>
  <si>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</si>
  <si>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</si>
  <si>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</si>
  <si>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</si>
  <si>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</si>
  <si>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</si>
  <si>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</si>
  <si>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</si>
  <si>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</si>
  <si>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</si>
  <si>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</si>
  <si>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</si>
  <si>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</si>
  <si>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</si>
  <si>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</si>
  <si>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</si>
  <si>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</si>
  <si>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</si>
  <si>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</si>
  <si>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</si>
  <si>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</si>
  <si>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</si>
  <si>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</si>
  <si>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</si>
  <si>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</si>
  <si>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</si>
  <si>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</si>
  <si>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</si>
  <si>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</si>
  <si>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</si>
  <si>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</si>
  <si>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</si>
  <si>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</si>
  <si>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</si>
  <si>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</si>
  <si>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</si>
  <si>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</si>
  <si>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</si>
  <si>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</si>
  <si>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</si>
  <si>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</si>
  <si>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</si>
  <si>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</si>
  <si>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</si>
  <si>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</si>
  <si>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</si>
  <si>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</si>
  <si>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</si>
  <si>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</si>
  <si>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</si>
  <si>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</si>
  <si>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</si>
  <si>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</si>
  <si>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</si>
  <si>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</si>
  <si>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</si>
  <si>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</si>
  <si>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</si>
  <si>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</si>
  <si>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</si>
  <si>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</si>
  <si>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</si>
  <si>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</si>
  <si>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</si>
  <si>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</si>
  <si>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</si>
  <si>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</si>
  <si>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</si>
  <si>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</si>
  <si>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</si>
  <si>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</si>
  <si>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</si>
  <si>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</si>
  <si>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</si>
  <si>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</si>
  <si>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</si>
  <si>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</si>
  <si>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</si>
  <si>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</si>
  <si>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</si>
  <si>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</si>
  <si>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</si>
  <si>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</si>
  <si>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</si>
  <si>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</si>
  <si>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</si>
  <si>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</si>
  <si>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</si>
  <si>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</si>
  <si>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</si>
  <si>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</si>
  <si>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</si>
  <si>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</si>
  <si>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</si>
  <si>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</si>
  <si>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</si>
  <si>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</si>
  <si>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</si>
  <si>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</si>
  <si>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</si>
  <si>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</si>
  <si>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</si>
  <si>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</si>
  <si>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</si>
  <si>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</si>
  <si>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</si>
  <si>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</si>
  <si>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</si>
  <si>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</si>
  <si>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</si>
  <si>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</si>
  <si>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</si>
  <si>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</si>
  <si>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</si>
  <si>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</si>
  <si>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</si>
  <si>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</si>
  <si>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</si>
  <si>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</si>
  <si>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</si>
  <si>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</si>
  <si>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</si>
  <si>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</si>
  <si>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</si>
  <si>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</si>
  <si>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</si>
  <si>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</si>
  <si>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</si>
  <si>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</si>
  <si>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</si>
  <si>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</si>
  <si>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</si>
  <si>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</si>
  <si>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</si>
  <si>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</si>
  <si>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</si>
  <si>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</si>
  <si>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</si>
  <si>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</si>
  <si>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</si>
  <si>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</si>
  <si>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</si>
  <si>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</si>
  <si>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</si>
  <si>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</si>
  <si>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</si>
  <si>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</si>
  <si>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</si>
  <si>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</si>
  <si>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</si>
  <si>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</si>
  <si>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</si>
  <si>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</si>
  <si>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</si>
  <si>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</si>
  <si>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</si>
  <si>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</si>
  <si>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</si>
  <si>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</si>
  <si>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</si>
  <si>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</si>
  <si>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</si>
  <si>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</si>
  <si>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</si>
  <si>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</si>
  <si>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</si>
  <si>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</si>
  <si>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</si>
  <si>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</si>
  <si>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</si>
  <si>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</si>
  <si>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</si>
  <si>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</si>
  <si>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</si>
  <si>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</si>
  <si>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</si>
  <si>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</si>
  <si>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</si>
  <si>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</si>
  <si>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</si>
  <si>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</si>
  <si>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</si>
  <si>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</si>
  <si>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</si>
  <si>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</si>
  <si>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</si>
  <si>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</si>
  <si>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</si>
  <si>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</si>
  <si>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</si>
  <si>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</si>
  <si>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</si>
  <si>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</si>
  <si>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</si>
  <si>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</si>
  <si>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</si>
  <si>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</si>
  <si>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</si>
  <si>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</si>
  <si>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</si>
  <si>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</si>
  <si>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</si>
  <si>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</si>
  <si>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</si>
  <si>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</si>
  <si>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</si>
  <si>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</si>
  <si>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</si>
  <si>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</si>
  <si>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</si>
  <si>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</si>
  <si>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</si>
  <si>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</si>
  <si>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</si>
  <si>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</si>
  <si>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</si>
  <si>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</si>
  <si>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</si>
  <si>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</si>
  <si>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</si>
  <si>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</si>
  <si>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</si>
  <si>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</si>
  <si>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</si>
  <si>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</si>
  <si>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</si>
  <si>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</si>
  <si>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</si>
  <si>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</si>
  <si>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</si>
  <si>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</si>
  <si>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</si>
  <si>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</si>
  <si>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</si>
  <si>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</si>
  <si>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</si>
  <si>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</si>
  <si>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</si>
  <si>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</si>
  <si>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</si>
  <si>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</si>
  <si>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</si>
  <si>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</si>
  <si>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</si>
  <si>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</si>
  <si>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</si>
  <si>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</si>
  <si>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</si>
  <si>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</si>
  <si>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</si>
  <si>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</si>
  <si>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</si>
  <si>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</si>
  <si>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</si>
  <si>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</si>
  <si>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</si>
  <si>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</si>
  <si>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</si>
  <si>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</si>
  <si>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</si>
  <si>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</si>
  <si>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</si>
  <si>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</si>
  <si>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</si>
  <si>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</si>
  <si>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</si>
  <si>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</si>
  <si>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</si>
  <si>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</si>
  <si>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</si>
  <si>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</si>
  <si>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</si>
  <si>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</si>
  <si>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</si>
  <si>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</si>
  <si>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</si>
  <si>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</si>
  <si>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</si>
  <si>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</si>
  <si>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</si>
  <si>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</si>
  <si>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</si>
  <si>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</si>
  <si>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</si>
  <si>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</si>
  <si>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</si>
  <si>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</si>
  <si>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</si>
  <si>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</si>
  <si>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</si>
  <si>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</si>
  <si>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</si>
  <si>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</si>
  <si>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</si>
  <si>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</si>
  <si>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</si>
  <si>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</si>
  <si>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</si>
  <si>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</si>
  <si>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</si>
  <si>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</si>
  <si>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</si>
  <si>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</si>
  <si>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</si>
  <si>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</si>
  <si>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</si>
  <si>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</si>
  <si>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</si>
  <si>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</si>
  <si>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</si>
  <si>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</si>
  <si>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</si>
  <si>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</si>
  <si>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</si>
  <si>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</si>
  <si>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</si>
  <si>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</si>
  <si>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</si>
  <si>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</si>
  <si>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</si>
  <si>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</si>
  <si>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</si>
  <si>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</si>
  <si>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</si>
  <si>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</si>
  <si>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</si>
  <si>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</si>
  <si>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</si>
  <si>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</si>
  <si>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</si>
  <si>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</si>
  <si>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</si>
  <si>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</si>
  <si>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</si>
  <si>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</si>
  <si>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</si>
  <si>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</si>
  <si>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</si>
  <si>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</si>
  <si>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</si>
  <si>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</si>
  <si>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</si>
  <si>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</si>
  <si>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</si>
  <si>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</si>
  <si>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</si>
  <si>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</si>
  <si>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</si>
  <si>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</si>
  <si>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</si>
  <si>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</si>
  <si>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</si>
  <si>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</si>
  <si>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</si>
  <si>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</si>
  <si>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</si>
  <si>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</si>
  <si>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</si>
  <si>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</si>
  <si>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</si>
  <si>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</si>
  <si>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</si>
  <si>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</si>
  <si>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</si>
  <si>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</si>
  <si>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</si>
  <si>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</si>
  <si>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</si>
  <si>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</si>
  <si>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</si>
  <si>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</si>
  <si>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</si>
  <si>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</si>
  <si>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</si>
  <si>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</si>
  <si>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</si>
  <si>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</si>
  <si>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</si>
  <si>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</si>
  <si>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</si>
  <si>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</si>
  <si>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</si>
  <si>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</si>
  <si>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</si>
  <si>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</si>
  <si>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</si>
  <si>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</si>
  <si>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</si>
  <si>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</si>
  <si>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</si>
  <si>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</si>
  <si>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</si>
  <si>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</si>
  <si>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</si>
  <si>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</si>
  <si>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</si>
  <si>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</si>
  <si>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</si>
  <si>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</si>
  <si>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</si>
  <si>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</si>
  <si>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</si>
  <si>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</si>
  <si>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</si>
  <si>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</si>
  <si>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</si>
  <si>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</si>
  <si>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</si>
  <si>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</si>
  <si>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</si>
  <si>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</si>
  <si>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</si>
  <si>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</si>
  <si>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</si>
  <si>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</si>
  <si>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</si>
  <si>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</si>
  <si>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</si>
  <si>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</si>
  <si>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</si>
  <si>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</si>
  <si>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</si>
  <si>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</si>
  <si>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</si>
  <si>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</si>
  <si>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</si>
  <si>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</si>
  <si>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</si>
  <si>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</si>
  <si>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</si>
  <si>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</si>
  <si>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</si>
  <si>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</si>
  <si>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</si>
  <si>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</si>
  <si>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</si>
  <si>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</si>
  <si>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</si>
  <si>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</si>
  <si>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</si>
  <si>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</si>
  <si>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</si>
  <si>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</si>
  <si>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</si>
  <si>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</si>
  <si>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</si>
  <si>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</si>
  <si>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</si>
  <si>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</si>
  <si>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</si>
  <si>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</si>
  <si>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</si>
  <si>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</si>
  <si>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</si>
  <si>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</si>
  <si>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</si>
  <si>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</si>
  <si>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</si>
  <si>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</si>
  <si>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</si>
  <si>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</si>
  <si>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</si>
  <si>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</si>
  <si>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</si>
  <si>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</si>
  <si>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</si>
  <si>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</si>
  <si>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</si>
  <si>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</si>
  <si>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</si>
  <si>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</si>
  <si>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</si>
  <si>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</si>
  <si>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</si>
  <si>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</si>
  <si>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</si>
  <si>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</si>
  <si>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</si>
  <si>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</si>
  <si>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</si>
  <si>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</si>
  <si>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</si>
  <si>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</si>
  <si>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</si>
  <si>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</si>
  <si>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</si>
  <si>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</si>
  <si>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</si>
  <si>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</si>
  <si>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</si>
  <si>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</si>
  <si>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</si>
  <si>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</si>
  <si>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</si>
  <si>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</si>
  <si>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</si>
  <si>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</si>
  <si>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</si>
  <si>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</si>
  <si>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</si>
  <si>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</si>
  <si>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</si>
  <si>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</si>
  <si>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</si>
  <si>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</si>
  <si>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</si>
  <si>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</si>
  <si>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</si>
  <si>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</si>
  <si>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</si>
  <si>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</si>
  <si>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</si>
  <si>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</si>
  <si>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</si>
  <si>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</si>
  <si>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</si>
  <si>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</si>
  <si>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</si>
  <si>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</si>
  <si>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</si>
  <si>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</si>
  <si>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</si>
  <si>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</si>
  <si>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</si>
  <si>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</si>
  <si>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</si>
  <si>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</si>
  <si>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</si>
  <si>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</si>
  <si>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</si>
  <si>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</si>
  <si>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</si>
  <si>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</si>
  <si>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</si>
  <si>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</si>
  <si>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</si>
  <si>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</si>
  <si>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</si>
  <si>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</si>
  <si>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</si>
  <si>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</si>
  <si>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</si>
  <si>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</si>
  <si>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</si>
  <si>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</si>
  <si>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</si>
  <si>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</si>
  <si>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</si>
  <si>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</si>
  <si>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</si>
  <si>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</si>
  <si>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</si>
  <si>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</si>
  <si>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</si>
  <si>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</si>
  <si>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</si>
  <si>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</si>
  <si>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</si>
  <si>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</si>
  <si>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</si>
  <si>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</si>
  <si>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</si>
  <si>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</si>
  <si>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</si>
  <si>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</si>
  <si>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</si>
  <si>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</si>
  <si>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</si>
  <si>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</si>
  <si>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</si>
  <si>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</si>
  <si>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</si>
  <si>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</si>
  <si>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</si>
  <si>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</si>
  <si>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</si>
  <si>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</si>
  <si>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</si>
  <si>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</si>
  <si>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</si>
  <si>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</si>
  <si>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</si>
  <si>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</si>
  <si>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</si>
  <si>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</si>
  <si>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</si>
  <si>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</si>
  <si>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</si>
  <si>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</si>
  <si>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</si>
  <si>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</si>
  <si>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</si>
  <si>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</si>
  <si>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</si>
  <si>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</si>
  <si>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</si>
  <si>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</si>
  <si>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</si>
  <si>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</si>
  <si>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</si>
  <si>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</si>
  <si>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</si>
  <si>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</si>
  <si>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</si>
  <si>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</si>
  <si>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</si>
  <si>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</si>
  <si>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</si>
  <si>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</si>
  <si>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</si>
  <si>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</si>
  <si>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</si>
  <si>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</si>
  <si>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</si>
  <si>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</si>
  <si>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</si>
  <si>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</si>
  <si>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</si>
  <si>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</si>
  <si>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</si>
  <si>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</si>
  <si>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</si>
  <si>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</si>
  <si>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</si>
  <si>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</si>
  <si>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</si>
  <si>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</si>
  <si>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</si>
  <si>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</si>
  <si>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</si>
  <si>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</si>
  <si>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</si>
  <si>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</si>
  <si>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</si>
  <si>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</si>
  <si>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</si>
  <si>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</si>
  <si>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</si>
  <si>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</si>
  <si>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</si>
  <si>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</si>
  <si>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</si>
  <si>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</si>
  <si>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</si>
  <si>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</si>
  <si>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</si>
  <si>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</si>
  <si>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</si>
  <si>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</si>
  <si>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</si>
  <si>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</si>
  <si>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</si>
  <si>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</si>
  <si>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</si>
  <si>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</si>
  <si>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</si>
  <si>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</si>
  <si>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</si>
  <si>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</si>
  <si>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</si>
  <si>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</si>
  <si>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</si>
  <si>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</si>
  <si>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</si>
  <si>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</si>
  <si>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</si>
  <si>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</si>
  <si>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</si>
  <si>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</si>
  <si>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</si>
  <si>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</si>
  <si>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</si>
  <si>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</si>
  <si>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</si>
  <si>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</si>
  <si>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</si>
  <si>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</si>
  <si>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</si>
  <si>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</si>
  <si>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</si>
  <si>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</si>
  <si>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</si>
  <si>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</si>
  <si>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</si>
  <si>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</si>
  <si>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</si>
  <si>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</si>
  <si>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</si>
  <si>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</si>
  <si>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</si>
  <si>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</si>
  <si>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</si>
  <si>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</si>
  <si>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</si>
  <si>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</si>
  <si>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</si>
  <si>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</si>
  <si>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</si>
  <si>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</si>
  <si>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</si>
  <si>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</si>
  <si>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</si>
  <si>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</si>
  <si>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</si>
  <si>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</si>
  <si>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</si>
  <si>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</si>
  <si>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</si>
  <si>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</si>
  <si>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</si>
  <si>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</si>
  <si>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</si>
  <si>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</si>
  <si>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</si>
  <si>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</si>
  <si>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</si>
  <si>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</si>
  <si>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</si>
  <si>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</si>
  <si>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</si>
  <si>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</si>
  <si>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</si>
  <si>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</si>
  <si>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</si>
  <si>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</si>
  <si>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</si>
  <si>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</si>
  <si>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</si>
  <si>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</si>
  <si>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</si>
  <si>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</si>
  <si>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</si>
  <si>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</si>
  <si>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</si>
  <si>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</si>
  <si>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</si>
  <si>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</si>
  <si>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</si>
  <si>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</si>
  <si>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</si>
  <si>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</si>
  <si>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</si>
  <si>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</si>
  <si>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</si>
  <si>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</si>
  <si>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</si>
  <si>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</si>
  <si>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</si>
  <si>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</si>
  <si>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</si>
  <si>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</si>
  <si>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</si>
  <si>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</si>
  <si>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</si>
  <si>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</si>
  <si>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</si>
  <si>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</si>
  <si>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</si>
  <si>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</si>
  <si>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</si>
  <si>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</si>
  <si>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</si>
  <si>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</si>
  <si>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</si>
  <si>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</si>
  <si>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</si>
  <si>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</si>
  <si>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</si>
  <si>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</si>
  <si>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</si>
  <si>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</si>
  <si>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</si>
  <si>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</si>
  <si>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</si>
  <si>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</si>
  <si>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</si>
  <si>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</si>
  <si>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</si>
  <si>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</si>
  <si>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</si>
  <si>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</si>
  <si>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</si>
  <si>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</si>
  <si>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</si>
  <si>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</si>
  <si>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</si>
  <si>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</si>
  <si>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</si>
  <si>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</si>
  <si>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</si>
  <si>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</si>
  <si>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</si>
  <si>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</si>
  <si>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</si>
  <si>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</si>
  <si>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</si>
  <si>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</si>
  <si>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</si>
  <si>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</si>
  <si>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</si>
  <si>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</si>
  <si>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</si>
  <si>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</si>
  <si>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</si>
  <si>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</si>
  <si>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</si>
  <si>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</si>
  <si>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</si>
  <si>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</si>
  <si>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</si>
  <si>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</si>
  <si>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</si>
  <si>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</si>
  <si>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</si>
  <si>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</si>
  <si>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</si>
  <si>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</si>
  <si>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</si>
  <si>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</si>
  <si>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</si>
  <si>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</si>
  <si>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</si>
  <si>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</si>
  <si>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</si>
  <si>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</si>
  <si>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</si>
  <si>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</si>
  <si>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</si>
  <si>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</si>
  <si>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</si>
  <si>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</si>
  <si>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</si>
  <si>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</si>
  <si>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</si>
  <si>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</si>
  <si>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</si>
  <si>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</si>
  <si>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</si>
  <si>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</si>
  <si>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</si>
  <si>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</si>
  <si>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</si>
  <si>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</si>
  <si>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</si>
  <si>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</si>
  <si>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</si>
  <si>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</si>
  <si>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</si>
  <si>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</si>
  <si>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</si>
  <si>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</si>
  <si>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</si>
  <si>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</si>
  <si>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</si>
  <si>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</si>
  <si>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</si>
  <si>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</si>
  <si>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</si>
  <si>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</si>
  <si>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</si>
  <si>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</si>
  <si>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</si>
  <si>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</si>
  <si>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</si>
  <si>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</si>
  <si>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</si>
  <si>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</si>
  <si>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</si>
  <si>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</si>
  <si>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</si>
  <si>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</si>
  <si>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</si>
  <si>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</si>
  <si>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</si>
  <si>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</si>
  <si>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</si>
  <si>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</si>
  <si>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</si>
  <si>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</si>
  <si>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</si>
  <si>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</si>
  <si>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</si>
  <si>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</si>
  <si>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</si>
  <si>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</si>
  <si>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</si>
  <si>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</si>
  <si>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</si>
  <si>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</si>
  <si>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</si>
  <si>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</si>
  <si>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</si>
  <si>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</si>
  <si>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</si>
  <si>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</si>
  <si>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</si>
  <si>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</si>
  <si>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</si>
  <si>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</si>
  <si>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</si>
  <si>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</si>
  <si>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</si>
  <si>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</si>
  <si>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</si>
  <si>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</si>
  <si>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</si>
  <si>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</si>
  <si>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</si>
  <si>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</si>
  <si>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</si>
  <si>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</si>
  <si>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</si>
  <si>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</si>
  <si>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</si>
  <si>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</si>
  <si>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</si>
  <si>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</si>
  <si>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</si>
  <si>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</si>
  <si>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</si>
  <si>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</si>
  <si>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</si>
  <si>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</si>
  <si>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</si>
  <si>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</si>
  <si>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</si>
  <si>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</si>
  <si>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</si>
  <si>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</si>
  <si>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</si>
  <si>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</si>
  <si>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</si>
  <si>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</si>
  <si>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</si>
  <si>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</si>
  <si>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</si>
  <si>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</si>
  <si>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</si>
  <si>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</si>
  <si>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</si>
  <si>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</si>
  <si>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</si>
  <si>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</si>
  <si>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</si>
  <si>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</si>
  <si>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</si>
  <si>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</si>
  <si>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</si>
  <si>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</si>
  <si>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</si>
  <si>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</si>
  <si>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</si>
  <si>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</si>
  <si>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</si>
  <si>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</si>
  <si>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</si>
  <si>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</si>
  <si>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</si>
  <si>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</si>
  <si>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</si>
  <si>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</si>
  <si>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</si>
  <si>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</si>
  <si>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</si>
  <si>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</si>
  <si>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</si>
  <si>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</si>
  <si>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</si>
  <si>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</si>
  <si>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</si>
  <si>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</si>
  <si>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</si>
  <si>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</si>
  <si>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</si>
  <si>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</si>
  <si>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</si>
  <si>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</si>
  <si>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</si>
  <si>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</si>
  <si>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</si>
  <si>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</si>
  <si>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</si>
  <si>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</si>
  <si>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</si>
  <si>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</si>
  <si>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</si>
  <si>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</si>
  <si>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</si>
  <si>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</si>
  <si>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</si>
  <si>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</si>
  <si>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</si>
  <si>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</si>
  <si>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</si>
  <si>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</si>
  <si>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</si>
  <si>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</si>
  <si>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</si>
  <si>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</si>
  <si>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</si>
  <si>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</si>
  <si>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</si>
  <si>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</si>
  <si>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</si>
  <si>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</si>
  <si>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</si>
  <si>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</si>
  <si>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</si>
  <si>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</si>
  <si>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</si>
  <si>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</si>
  <si>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</si>
  <si>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</si>
  <si>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</si>
  <si>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</si>
  <si>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</si>
  <si>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</si>
  <si>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</si>
  <si>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</si>
  <si>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</si>
  <si>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</si>
  <si>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</si>
  <si>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</si>
  <si>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</si>
  <si>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</si>
  <si>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</si>
  <si>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</si>
  <si>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</si>
  <si>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</si>
  <si>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</si>
  <si>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</si>
  <si>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</si>
  <si>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</si>
  <si>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</si>
  <si>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</si>
  <si>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</si>
  <si>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</si>
  <si>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</si>
  <si>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</si>
  <si>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</si>
  <si>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</si>
  <si>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</si>
  <si>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</si>
  <si>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</si>
  <si>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</si>
  <si>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</si>
  <si>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</si>
  <si>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</si>
  <si>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</si>
  <si>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</si>
  <si>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</si>
  <si>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</si>
  <si>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</si>
  <si>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</si>
  <si>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</si>
  <si>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</si>
  <si>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</si>
  <si>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</si>
  <si>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</si>
  <si>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</si>
  <si>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</si>
  <si>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</si>
  <si>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</si>
  <si>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</si>
  <si>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</si>
  <si>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</si>
  <si>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</si>
  <si>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</si>
  <si>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</si>
  <si>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</si>
  <si>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</si>
  <si>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</si>
  <si>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</si>
  <si>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</si>
  <si>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</si>
  <si>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</si>
  <si>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</si>
  <si>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</si>
  <si>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</si>
  <si>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</si>
  <si>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</si>
  <si>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</si>
  <si>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</si>
  <si>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</si>
  <si>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</si>
  <si>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</si>
  <si>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</si>
  <si>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</si>
  <si>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</si>
  <si>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</si>
  <si>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</si>
  <si>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</si>
  <si>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</si>
  <si>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</si>
  <si>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</si>
  <si>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</si>
  <si>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</si>
  <si>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</si>
  <si>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</si>
  <si>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</si>
  <si>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</si>
  <si>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</si>
  <si>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</si>
  <si>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</si>
  <si>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</si>
  <si>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</si>
  <si>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</si>
  <si>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</si>
  <si>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</si>
  <si>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</si>
  <si>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</si>
  <si>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</si>
  <si>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</si>
  <si>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</si>
  <si>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</si>
  <si>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</si>
  <si>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</si>
  <si>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</si>
  <si>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</si>
  <si>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</si>
  <si>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</si>
  <si>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</si>
  <si>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</si>
  <si>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</si>
  <si>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</si>
  <si>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</si>
  <si>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</si>
  <si>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</si>
  <si>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</si>
  <si>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</si>
  <si>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</si>
  <si>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</si>
  <si>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</si>
  <si>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</si>
  <si>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</si>
  <si>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</si>
  <si>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</si>
  <si>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</si>
  <si>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</si>
  <si>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</si>
  <si>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</si>
  <si>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</si>
  <si>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</si>
  <si>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</si>
  <si>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</si>
  <si>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</si>
  <si>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</si>
  <si>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</si>
  <si>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</si>
  <si>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</si>
  <si>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</si>
  <si>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</si>
  <si>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</si>
  <si>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</si>
  <si>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</si>
  <si>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</si>
  <si>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</si>
  <si>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</si>
  <si>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</si>
  <si>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</si>
  <si>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</si>
  <si>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</si>
  <si>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</si>
  <si>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</si>
  <si>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</si>
  <si>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</si>
  <si>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</si>
  <si>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</si>
  <si>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</si>
  <si>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</si>
  <si>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</si>
  <si>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</si>
  <si>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</si>
  <si>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</si>
  <si>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</si>
  <si>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</si>
  <si>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</si>
  <si>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</si>
  <si>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</si>
  <si>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</si>
  <si>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</si>
  <si>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</si>
  <si>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</si>
  <si>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</si>
  <si>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</si>
  <si>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</si>
  <si>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</si>
  <si>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</si>
  <si>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</si>
  <si>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</si>
  <si>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</si>
  <si>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</si>
  <si>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</si>
  <si>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</si>
  <si>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</si>
  <si>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</si>
  <si>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</si>
  <si>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</si>
  <si>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</si>
  <si>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</si>
  <si>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</si>
  <si>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</si>
  <si>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</si>
  <si>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</si>
  <si>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</si>
  <si>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</si>
  <si>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</si>
  <si>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</si>
  <si>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</si>
  <si>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</si>
  <si>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</si>
  <si>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</si>
  <si>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</si>
  <si>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</si>
  <si>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</si>
  <si>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</si>
  <si>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</si>
  <si>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</si>
  <si>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</si>
  <si>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</si>
  <si>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</si>
  <si>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</si>
  <si>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</si>
  <si>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</si>
  <si>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</si>
  <si>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</si>
  <si>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</si>
  <si>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</si>
  <si>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</si>
  <si>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</si>
  <si>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</si>
  <si>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</si>
  <si>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</si>
  <si>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</si>
  <si>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</si>
  <si>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</si>
  <si>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</si>
  <si>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</si>
  <si>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</si>
  <si>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</si>
  <si>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</si>
  <si>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</si>
  <si>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</si>
  <si>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</si>
  <si>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</si>
  <si>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</si>
  <si>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</si>
  <si>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</si>
  <si>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</si>
  <si>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</si>
  <si>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</si>
  <si>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</si>
  <si>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</si>
  <si>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</si>
  <si>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</si>
  <si>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</si>
  <si>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</si>
  <si>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</si>
  <si>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</si>
  <si>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</si>
  <si>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</si>
  <si>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</si>
  <si>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</si>
  <si>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</si>
  <si>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</si>
  <si>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</si>
  <si>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</si>
  <si>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</si>
  <si>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</si>
  <si>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</si>
  <si>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</si>
  <si>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</si>
  <si>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</si>
  <si>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</si>
  <si>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</si>
  <si>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</si>
  <si>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</si>
  <si>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</si>
  <si>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</si>
  <si>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</si>
  <si>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</si>
  <si>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</si>
  <si>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</si>
  <si>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</si>
  <si>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</si>
  <si>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</si>
  <si>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</si>
  <si>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</si>
  <si>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</si>
  <si>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</si>
  <si>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</si>
  <si>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</si>
  <si>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</si>
  <si>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</si>
  <si>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</si>
  <si>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</si>
  <si>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</si>
  <si>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</si>
  <si>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</si>
  <si>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</si>
  <si>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</si>
  <si>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</si>
  <si>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</si>
  <si>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</si>
  <si>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</si>
  <si>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</si>
  <si>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</si>
  <si>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</si>
  <si>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</si>
  <si>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</si>
  <si>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</si>
  <si>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</si>
  <si>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</si>
  <si>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</si>
  <si>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</si>
  <si>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</si>
  <si>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</si>
  <si>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</si>
  <si>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</si>
  <si>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</si>
  <si>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</si>
  <si>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</si>
  <si>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</si>
  <si>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</si>
  <si>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</si>
  <si>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</si>
  <si>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</si>
  <si>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</si>
  <si>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</si>
  <si>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</si>
  <si>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</si>
  <si>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</si>
  <si>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</si>
  <si>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</si>
  <si>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</si>
  <si>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</si>
  <si>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</si>
  <si>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</si>
  <si>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</si>
  <si>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</si>
  <si>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</si>
  <si>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</si>
  <si>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</si>
  <si>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</si>
  <si>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</si>
  <si>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</si>
  <si>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</si>
  <si>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</si>
  <si>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</si>
  <si>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</si>
  <si>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</si>
  <si>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</si>
  <si>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</si>
  <si>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</si>
  <si>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</si>
  <si>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</si>
  <si>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</si>
  <si>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</si>
  <si>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</si>
  <si>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</si>
  <si>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</si>
  <si>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</si>
  <si>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</si>
  <si>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</si>
  <si>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</si>
  <si>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</si>
  <si>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</si>
  <si>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</si>
  <si>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</si>
  <si>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</si>
  <si>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</si>
  <si>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</si>
  <si>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</si>
  <si>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</si>
  <si>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</si>
  <si>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</si>
  <si>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</si>
  <si>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</si>
  <si>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</si>
  <si>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</si>
  <si>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</si>
  <si>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</si>
  <si>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</si>
  <si>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</si>
  <si>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</si>
  <si>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</si>
  <si>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</si>
  <si>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</si>
  <si>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</si>
  <si>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</si>
  <si>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</si>
  <si>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</si>
  <si>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</si>
  <si>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</si>
  <si>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</si>
  <si>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</si>
  <si>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</si>
  <si>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</si>
  <si>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</si>
  <si>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</si>
  <si>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</si>
  <si>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</si>
  <si>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</si>
  <si>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</si>
  <si>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</si>
  <si>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</si>
  <si>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</si>
  <si>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</si>
  <si>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</si>
  <si>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</si>
  <si>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</si>
  <si>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</si>
  <si>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</si>
  <si>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</si>
  <si>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</si>
  <si>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</si>
  <si>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</si>
  <si>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</si>
  <si>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</si>
  <si>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</si>
  <si>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</si>
  <si>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</si>
  <si>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</si>
  <si>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</si>
  <si>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</si>
  <si>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</si>
  <si>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</si>
  <si>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</si>
  <si>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</si>
  <si>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</si>
  <si>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</si>
  <si>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</si>
  <si>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</si>
  <si>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</si>
  <si>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</si>
  <si>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</si>
  <si>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</si>
  <si>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</si>
  <si>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</si>
  <si>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</si>
  <si>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</si>
  <si>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</si>
  <si>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</si>
  <si>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</si>
  <si>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</si>
  <si>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</si>
  <si>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</si>
  <si>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</si>
  <si>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</si>
  <si>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</si>
  <si>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</si>
  <si>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</si>
  <si>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</si>
  <si>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</si>
  <si>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</si>
  <si>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</si>
  <si>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</si>
  <si>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</si>
  <si>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</si>
  <si>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</si>
  <si>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</si>
  <si>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</si>
  <si>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</si>
  <si>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</si>
  <si>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</si>
  <si>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</si>
  <si>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</si>
  <si>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</si>
  <si>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</si>
  <si>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</si>
  <si>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</si>
  <si>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</si>
  <si>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</si>
  <si>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</si>
  <si>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</si>
  <si>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</si>
  <si>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</si>
  <si>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</si>
  <si>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</si>
  <si>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</si>
  <si>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</si>
  <si>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</si>
  <si>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</si>
  <si>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</si>
  <si>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</si>
  <si>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</si>
  <si>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</si>
  <si>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</si>
  <si>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</si>
  <si>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</si>
  <si>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</si>
  <si>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</si>
  <si>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</si>
  <si>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</si>
  <si>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</si>
  <si>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</si>
  <si>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</si>
  <si>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</si>
  <si>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</si>
  <si>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</si>
  <si>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</si>
  <si>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</si>
  <si>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</si>
  <si>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</si>
  <si>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</si>
  <si>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</si>
  <si>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</si>
  <si>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</si>
  <si>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</si>
  <si>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</si>
  <si>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</si>
  <si>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</si>
  <si>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</si>
  <si>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</si>
  <si>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</si>
  <si>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</si>
  <si>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</si>
  <si>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</si>
  <si>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</si>
  <si>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</si>
  <si>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</si>
  <si>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</si>
  <si>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</si>
  <si>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</si>
  <si>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</si>
  <si>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</si>
  <si>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</si>
  <si>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</si>
  <si>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</si>
  <si>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</si>
  <si>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</si>
  <si>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</si>
  <si>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</si>
  <si>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</si>
  <si>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</si>
  <si>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</si>
  <si>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</si>
  <si>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</si>
  <si>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</si>
  <si>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</si>
  <si>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</si>
  <si>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</si>
  <si>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</si>
  <si>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</si>
  <si>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</si>
  <si>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</si>
  <si>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</si>
  <si>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</si>
  <si>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</si>
  <si>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</si>
  <si>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</si>
  <si>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</si>
  <si>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</si>
  <si>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</si>
  <si>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</si>
  <si>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</si>
  <si>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</si>
  <si>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</si>
  <si>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</si>
  <si>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</si>
  <si>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</si>
  <si>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</si>
  <si>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</si>
  <si>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</si>
  <si>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</si>
  <si>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</si>
  <si>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</si>
  <si>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</si>
  <si>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</si>
  <si>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</si>
  <si>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</si>
  <si>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</si>
  <si>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</si>
  <si>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</si>
  <si>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</si>
  <si>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</si>
  <si>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</si>
  <si>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</si>
  <si>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</si>
  <si>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</si>
  <si>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</si>
  <si>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</si>
  <si>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</si>
  <si>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</si>
  <si>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</si>
  <si>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</si>
  <si>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</si>
  <si>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</si>
  <si>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</si>
  <si>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</si>
  <si>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</si>
  <si>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</si>
  <si>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</si>
  <si>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</si>
  <si>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</si>
  <si>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</si>
  <si>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</si>
  <si>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</si>
  <si>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</si>
  <si>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</si>
  <si>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</si>
  <si>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</si>
  <si>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</si>
  <si>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</si>
  <si>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</si>
  <si>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</si>
  <si>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</si>
  <si>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</si>
  <si>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</si>
  <si>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</si>
  <si>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</si>
  <si>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</si>
  <si>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</si>
  <si>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</si>
  <si>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</si>
  <si>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</si>
  <si>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</si>
  <si>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</si>
  <si>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</si>
  <si>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</si>
  <si>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</si>
  <si>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</si>
  <si>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</si>
  <si>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</si>
  <si>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</si>
  <si>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</si>
  <si>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</si>
  <si>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</si>
  <si>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</si>
  <si>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</si>
  <si>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</si>
  <si>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</si>
  <si>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</si>
  <si>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</si>
  <si>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</si>
  <si>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</si>
  <si>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</si>
  <si>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</si>
  <si>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</si>
  <si>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</si>
  <si>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</si>
  <si>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</si>
  <si>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</si>
  <si>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</si>
  <si>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</si>
  <si>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</si>
  <si>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</si>
  <si>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</si>
  <si>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</si>
  <si>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</si>
  <si>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</si>
  <si>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</si>
  <si>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</si>
  <si>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</si>
  <si>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</si>
  <si>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</si>
  <si>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</si>
  <si>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</si>
  <si>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</si>
  <si>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</si>
  <si>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</si>
  <si>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</si>
  <si>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</si>
  <si>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</si>
  <si>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</si>
  <si>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</si>
  <si>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</si>
  <si>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</si>
  <si>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</si>
  <si>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</si>
  <si>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</si>
  <si>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</si>
  <si>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</si>
  <si>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</si>
  <si>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</si>
  <si>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</si>
  <si>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</si>
  <si>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</si>
  <si>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</si>
  <si>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</si>
  <si>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</si>
  <si>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</si>
  <si>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</si>
  <si>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</si>
  <si>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</si>
  <si>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</si>
  <si>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</si>
  <si>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</si>
  <si>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</si>
  <si>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</si>
  <si>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</si>
  <si>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</si>
  <si>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</si>
  <si>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</si>
  <si>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</si>
  <si>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</si>
  <si>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</si>
  <si>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</si>
  <si>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</si>
  <si>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</si>
  <si>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</si>
  <si>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</si>
  <si>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</si>
  <si>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</si>
  <si>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</si>
  <si>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</si>
  <si>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</si>
  <si>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</si>
  <si>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</si>
  <si>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</si>
  <si>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</si>
  <si>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</si>
  <si>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</si>
  <si>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</si>
  <si>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</si>
  <si>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</si>
  <si>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</si>
  <si>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</si>
  <si>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</si>
  <si>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</si>
  <si>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</si>
  <si>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</si>
  <si>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</si>
  <si>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</si>
  <si>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</si>
  <si>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</si>
  <si>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</si>
  <si>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</si>
  <si>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</si>
  <si>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</si>
  <si>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</si>
  <si>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</si>
  <si>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</si>
  <si>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</si>
  <si>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</si>
  <si>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</si>
  <si>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</si>
  <si>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</si>
  <si>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</si>
  <si>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</si>
  <si>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</si>
  <si>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</si>
  <si>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</si>
  <si>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</si>
  <si>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</si>
  <si>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</si>
  <si>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</si>
  <si>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</si>
  <si>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</si>
  <si>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</si>
  <si>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</si>
  <si>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</si>
  <si>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</si>
  <si>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</si>
  <si>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</si>
  <si>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</si>
  <si>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</si>
  <si>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</si>
  <si>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</si>
  <si>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</si>
  <si>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</si>
  <si>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</si>
  <si>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</si>
  <si>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</si>
  <si>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</si>
  <si>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</si>
  <si>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</si>
  <si>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</si>
  <si>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</si>
  <si>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</si>
  <si>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</si>
  <si>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</si>
  <si>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</si>
  <si>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</si>
  <si>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</si>
  <si>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</si>
  <si>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</si>
  <si>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</si>
  <si>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</si>
  <si>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</si>
  <si>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</si>
  <si>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</si>
  <si>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</si>
  <si>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</si>
  <si>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</si>
  <si>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</si>
  <si>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</si>
  <si>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</si>
  <si>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</si>
  <si>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</si>
  <si>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</si>
  <si>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</si>
  <si>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</si>
  <si>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</si>
  <si>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</si>
  <si>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</si>
  <si>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</si>
  <si>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</si>
  <si>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</si>
  <si>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</si>
  <si>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</si>
  <si>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</si>
  <si>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</si>
  <si>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</si>
  <si>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</si>
  <si>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</si>
  <si>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</si>
  <si>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</si>
  <si>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</si>
  <si>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</si>
  <si>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</si>
  <si>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</si>
  <si>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</si>
  <si>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</si>
  <si>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</si>
  <si>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</si>
  <si>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</si>
  <si>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</si>
  <si>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</si>
  <si>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</si>
  <si>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</si>
  <si>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</si>
  <si>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</si>
  <si>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</si>
  <si>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</si>
  <si>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</si>
  <si>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</si>
  <si>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</si>
  <si>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</si>
  <si>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</si>
  <si>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</si>
  <si>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</si>
  <si>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</si>
  <si>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</si>
  <si>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</si>
  <si>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</si>
  <si>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</si>
  <si>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</si>
  <si>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</si>
  <si>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</si>
  <si>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</si>
  <si>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</si>
  <si>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</si>
  <si>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</si>
  <si>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</si>
  <si>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</si>
  <si>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</si>
  <si>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</si>
  <si>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</si>
  <si>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</si>
  <si>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</si>
  <si>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</si>
  <si>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</si>
  <si>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</si>
  <si>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</si>
  <si>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</si>
  <si>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</si>
  <si>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</si>
  <si>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</si>
  <si>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</si>
  <si>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</si>
  <si>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</si>
  <si>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</si>
  <si>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</si>
  <si>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</si>
  <si>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</si>
  <si>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</si>
  <si>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</si>
  <si>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</si>
  <si>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</si>
  <si>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</si>
  <si>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</si>
  <si>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</si>
  <si>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</si>
  <si>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</si>
  <si>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</si>
  <si>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</si>
  <si>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</si>
  <si>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</si>
  <si>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</si>
  <si>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</si>
  <si>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</si>
  <si>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</si>
  <si>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</si>
  <si>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</si>
  <si>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</si>
  <si>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</si>
  <si>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</si>
  <si>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</si>
  <si>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</si>
  <si>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</si>
  <si>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</si>
  <si>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</si>
  <si>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</si>
  <si>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</si>
  <si>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</si>
  <si>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</si>
  <si>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</si>
  <si>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</si>
  <si>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</si>
  <si>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</si>
  <si>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</si>
  <si>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</si>
  <si>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</si>
  <si>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</si>
  <si>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</si>
  <si>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</si>
  <si>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</si>
  <si>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</si>
  <si>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</si>
  <si>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</si>
  <si>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</si>
  <si>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</si>
  <si>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</si>
  <si>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</si>
  <si>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</si>
  <si>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</si>
  <si>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</si>
  <si>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</si>
  <si>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</si>
  <si>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</si>
  <si>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</si>
  <si>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</si>
  <si>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</si>
  <si>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</si>
  <si>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</si>
  <si>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</si>
  <si>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</si>
  <si>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</si>
  <si>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</si>
  <si>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</si>
  <si>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</si>
  <si>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</si>
  <si>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</si>
  <si>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</si>
  <si>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</si>
  <si>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</si>
  <si>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</si>
  <si>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</si>
  <si>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</si>
  <si>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</si>
  <si>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</si>
  <si>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</si>
  <si>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</si>
  <si>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</si>
  <si>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</si>
  <si>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</si>
  <si>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</si>
  <si>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</si>
  <si>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</si>
  <si>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</si>
  <si>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</si>
  <si>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</si>
  <si>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</si>
  <si>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</si>
  <si>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</si>
  <si>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</si>
  <si>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</si>
  <si>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</si>
  <si>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</si>
  <si>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</si>
  <si>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</si>
  <si>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</si>
  <si>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</si>
  <si>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</si>
  <si>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</si>
  <si>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</si>
  <si>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</si>
  <si>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</si>
  <si>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</si>
  <si>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</si>
  <si>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</si>
  <si>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</si>
  <si>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</si>
  <si>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</si>
  <si>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</si>
  <si>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</si>
  <si>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</si>
  <si>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</si>
  <si>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</si>
  <si>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</si>
  <si>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</si>
  <si>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</si>
  <si>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</si>
  <si>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</si>
  <si>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</si>
  <si>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</si>
  <si>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</si>
  <si>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</si>
  <si>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</si>
  <si>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</si>
  <si>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</si>
  <si>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</si>
  <si>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</si>
  <si>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</si>
  <si>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</si>
  <si>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</si>
  <si>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</si>
  <si>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</si>
  <si>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</si>
  <si>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</si>
  <si>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</si>
  <si>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</si>
  <si>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</si>
  <si>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</si>
  <si>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</si>
  <si>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</si>
  <si>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</si>
  <si>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</si>
  <si>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</si>
  <si>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</si>
  <si>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</si>
  <si>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</si>
  <si>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</si>
  <si>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</si>
  <si>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</si>
  <si>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</si>
  <si>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</si>
  <si>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</si>
  <si>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</si>
  <si>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</si>
  <si>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</si>
  <si>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</si>
  <si>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</si>
  <si>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</si>
  <si>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</si>
  <si>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</si>
  <si>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</si>
  <si>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</si>
  <si>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</si>
  <si>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</si>
  <si>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</si>
  <si>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</si>
  <si>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</si>
  <si>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</si>
  <si>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</si>
  <si>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</si>
  <si>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</si>
  <si>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</si>
  <si>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</si>
  <si>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</si>
  <si>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</si>
  <si>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</si>
  <si>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</si>
  <si>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</si>
  <si>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</si>
  <si>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</si>
  <si>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</si>
  <si>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</si>
  <si>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</si>
  <si>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</si>
  <si>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</si>
  <si>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</si>
  <si>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</si>
  <si>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</si>
  <si>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</si>
  <si>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</si>
  <si>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</si>
  <si>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</si>
  <si>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</si>
  <si>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</si>
  <si>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</si>
  <si>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</si>
  <si>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</si>
  <si>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</si>
  <si>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</si>
  <si>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</si>
  <si>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</si>
  <si>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</si>
  <si>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</si>
  <si>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</si>
  <si>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</si>
  <si>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</si>
  <si>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</si>
  <si>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</si>
  <si>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</si>
  <si>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</si>
  <si>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</si>
  <si>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</si>
  <si>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</si>
  <si>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</si>
  <si>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</si>
  <si>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</si>
  <si>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</si>
  <si>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</si>
  <si>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</si>
  <si>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</si>
  <si>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</si>
  <si>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</si>
  <si>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</si>
  <si>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</si>
  <si>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</si>
  <si>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</si>
  <si>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</si>
  <si>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</si>
  <si>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</si>
  <si>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</si>
  <si>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</si>
  <si>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</si>
  <si>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</si>
  <si>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</si>
  <si>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</si>
  <si>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</si>
  <si>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</si>
  <si>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</si>
  <si>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</si>
  <si>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</si>
  <si>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</si>
  <si>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</si>
  <si>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</si>
  <si>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</si>
  <si>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</si>
  <si>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</si>
  <si>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</si>
  <si>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</si>
  <si>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</si>
  <si>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</si>
  <si>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</si>
  <si>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</si>
  <si>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</si>
  <si>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</si>
  <si>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</si>
  <si>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</si>
  <si>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</si>
  <si>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</si>
  <si>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</si>
  <si>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</si>
  <si>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</si>
  <si>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</si>
  <si>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</si>
  <si>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</si>
  <si>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</si>
  <si>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</si>
  <si>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</si>
  <si>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</si>
  <si>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</si>
  <si>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</si>
  <si>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</si>
  <si>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</si>
  <si>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</si>
  <si>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</si>
  <si>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</si>
  <si>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</si>
  <si>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</si>
  <si>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</si>
  <si>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</si>
  <si>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</si>
  <si>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</si>
  <si>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</si>
  <si>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</si>
  <si>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</si>
  <si>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</si>
  <si>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</si>
  <si>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</si>
  <si>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</si>
  <si>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</si>
  <si>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</si>
  <si>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</si>
  <si>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</si>
  <si>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</si>
  <si>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</si>
  <si>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</si>
  <si>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</si>
  <si>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</si>
  <si>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</si>
  <si>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</si>
  <si>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</si>
  <si>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</si>
  <si>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</si>
  <si>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</si>
  <si>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</si>
  <si>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</si>
  <si>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</si>
  <si>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</si>
  <si>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</si>
  <si>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</si>
  <si>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</si>
  <si>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</si>
  <si>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</si>
  <si>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</si>
  <si>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</si>
  <si>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</si>
  <si>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</si>
  <si>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</si>
  <si>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</si>
  <si>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</si>
  <si>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</si>
  <si>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</si>
  <si>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</si>
  <si>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</si>
  <si>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</si>
  <si>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</si>
  <si>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</si>
  <si>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</si>
  <si>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</si>
  <si>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</si>
  <si>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</si>
  <si>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</si>
  <si>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</si>
  <si>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</si>
  <si>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</si>
  <si>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</si>
  <si>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</si>
  <si>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</si>
  <si>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</si>
  <si>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</si>
  <si>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</si>
  <si>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</si>
  <si>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</si>
  <si>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</si>
  <si>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</si>
  <si>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</si>
  <si>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</si>
  <si>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</si>
  <si>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</si>
  <si>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</si>
  <si>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</si>
  <si>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</si>
  <si>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</si>
  <si>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</si>
  <si>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</si>
  <si>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</si>
  <si>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</si>
  <si>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</si>
  <si>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</si>
  <si>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</si>
  <si>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</si>
  <si>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</si>
  <si>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</si>
  <si>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</si>
  <si>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</si>
  <si>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</si>
  <si>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</si>
  <si>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</si>
  <si>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</si>
  <si>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</si>
  <si>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</si>
  <si>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</si>
  <si>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</si>
  <si>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</si>
  <si>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</si>
  <si>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</si>
  <si>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</si>
  <si>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</si>
  <si>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</si>
  <si>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</si>
  <si>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</si>
  <si>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</si>
  <si>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</si>
  <si>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</si>
  <si>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</si>
  <si>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</si>
  <si>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</si>
  <si>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</si>
  <si>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</si>
  <si>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</si>
  <si>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</si>
  <si>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</si>
  <si>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</si>
  <si>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</si>
  <si>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</si>
  <si>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</si>
  <si>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</si>
  <si>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</si>
  <si>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</si>
  <si>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</si>
  <si>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</si>
  <si>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</si>
  <si>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</si>
  <si>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</si>
  <si>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</si>
  <si>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</si>
  <si>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</si>
  <si>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</si>
  <si>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</si>
  <si>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</si>
  <si>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</si>
  <si>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</si>
  <si>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</si>
  <si>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</si>
  <si>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</si>
  <si>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</si>
  <si>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</si>
  <si>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</si>
  <si>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</si>
  <si>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</si>
  <si>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</si>
  <si>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</si>
  <si>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</si>
  <si>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</si>
  <si>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</si>
  <si>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</si>
  <si>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</si>
  <si>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</si>
  <si>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</si>
  <si>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</si>
  <si>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</si>
  <si>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</si>
  <si>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</si>
  <si>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</si>
  <si>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</si>
  <si>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</si>
  <si>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</si>
  <si>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</si>
  <si>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</si>
  <si>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</si>
  <si>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</si>
  <si>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</si>
  <si>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</si>
  <si>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</si>
  <si>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</si>
  <si>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</si>
  <si>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</si>
  <si>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</si>
  <si>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</si>
  <si>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</si>
  <si>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</si>
  <si>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</si>
  <si>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</si>
  <si>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</si>
  <si>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</si>
  <si>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</si>
  <si>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</si>
  <si>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</si>
  <si>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</si>
  <si>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</si>
  <si>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</si>
  <si>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</si>
  <si>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</si>
  <si>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</si>
  <si>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</si>
  <si>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</si>
  <si>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</si>
  <si>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</si>
  <si>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</si>
  <si>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</si>
  <si>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</si>
  <si>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</si>
  <si>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</si>
  <si>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</si>
  <si>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</si>
  <si>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</si>
  <si>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</si>
  <si>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</si>
  <si>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</si>
  <si>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</si>
  <si>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</si>
  <si>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</si>
  <si>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</si>
  <si>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</si>
  <si>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</si>
  <si>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</si>
  <si>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</si>
  <si>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</si>
  <si>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</si>
  <si>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</si>
  <si>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</si>
  <si>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</si>
  <si>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</si>
  <si>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</si>
  <si>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</si>
  <si>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</si>
  <si>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</si>
  <si>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</si>
  <si>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</si>
  <si>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</si>
  <si>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</si>
  <si>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</si>
  <si>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</si>
  <si>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</si>
  <si>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</si>
  <si>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</si>
  <si>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</si>
  <si>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</si>
  <si>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</si>
  <si>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</si>
  <si>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</si>
  <si>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</si>
  <si>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</si>
  <si>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</si>
  <si>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</si>
  <si>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</si>
  <si>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</si>
  <si>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</si>
  <si>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</si>
  <si>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</si>
  <si>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</si>
  <si>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</si>
  <si>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</si>
  <si>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</si>
  <si>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</si>
  <si>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</si>
  <si>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</si>
  <si>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</si>
  <si>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</si>
  <si>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</si>
  <si>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</si>
  <si>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</si>
  <si>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</si>
  <si>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</si>
  <si>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</si>
  <si>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</si>
  <si>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</si>
  <si>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</si>
  <si>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</si>
  <si>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</si>
  <si>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</si>
  <si>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</si>
  <si>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</si>
  <si>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</si>
  <si>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</si>
  <si>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</si>
  <si>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</si>
  <si>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</si>
  <si>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</si>
  <si>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</si>
  <si>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</si>
  <si>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</si>
  <si>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</si>
  <si>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</si>
  <si>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</si>
  <si>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</si>
  <si>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</si>
  <si>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</si>
  <si>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</si>
  <si>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</si>
  <si>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</si>
  <si>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</si>
  <si>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</si>
  <si>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</si>
  <si>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</si>
  <si>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</si>
  <si>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</si>
  <si>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</si>
  <si>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</si>
  <si>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</si>
  <si>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</si>
  <si>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</si>
  <si>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</si>
  <si>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</si>
  <si>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</si>
  <si>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</si>
  <si>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</si>
  <si>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</si>
  <si>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</si>
  <si>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</si>
  <si>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</si>
  <si>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</si>
  <si>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</si>
  <si>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</si>
  <si>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</si>
  <si>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</si>
  <si>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</si>
  <si>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</si>
  <si>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</si>
  <si>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</si>
  <si>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</si>
  <si>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</si>
  <si>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</si>
  <si>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</si>
  <si>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</si>
  <si>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</si>
  <si>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</si>
  <si>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</si>
  <si>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</si>
  <si>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</si>
  <si>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</si>
  <si>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</si>
  <si>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</si>
  <si>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</si>
  <si>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</si>
  <si>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</si>
  <si>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</si>
  <si>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</si>
  <si>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</si>
  <si>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</si>
  <si>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</si>
  <si>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</si>
  <si>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</si>
  <si>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</si>
  <si>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</si>
  <si>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</si>
  <si>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</si>
  <si>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</si>
  <si>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</si>
  <si>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</si>
  <si>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</si>
  <si>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</si>
  <si>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</si>
  <si>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</si>
  <si>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</si>
  <si>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</si>
  <si>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</si>
  <si>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</si>
  <si>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</si>
  <si>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</si>
  <si>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</si>
  <si>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</si>
  <si>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</si>
  <si>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</si>
  <si>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</si>
  <si>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</si>
  <si>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</si>
  <si>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</si>
  <si>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</si>
  <si>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</si>
  <si>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</si>
  <si>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</si>
  <si>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</si>
  <si>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</si>
  <si>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</si>
  <si>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</si>
  <si>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</si>
  <si>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</si>
  <si>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</si>
  <si>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</si>
  <si>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</si>
  <si>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</si>
  <si>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</si>
  <si>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</si>
  <si>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</si>
  <si>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</si>
  <si>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</si>
  <si>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</si>
  <si>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</si>
  <si>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</si>
  <si>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</si>
  <si>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</si>
  <si>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</si>
  <si>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</si>
  <si>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</si>
  <si>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</si>
  <si>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</si>
  <si>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</si>
  <si>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</si>
  <si>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</si>
  <si>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</si>
  <si>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</si>
  <si>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</si>
  <si>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</si>
  <si>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</si>
  <si>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</si>
  <si>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</si>
  <si>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</si>
  <si>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</si>
  <si>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</si>
  <si>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</si>
  <si>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</si>
  <si>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</si>
  <si>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</si>
  <si>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</si>
  <si>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</si>
  <si>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</si>
  <si>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</si>
  <si>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</si>
  <si>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</si>
  <si>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</si>
  <si>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</si>
  <si>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</si>
  <si>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</si>
  <si>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</si>
  <si>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</si>
  <si>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</si>
  <si>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</si>
  <si>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</si>
  <si>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</si>
  <si>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</si>
  <si>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</si>
  <si>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</si>
  <si>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</si>
  <si>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</si>
  <si>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</si>
  <si>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</si>
  <si>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</si>
  <si>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</si>
  <si>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</si>
  <si>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</si>
  <si>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</si>
  <si>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</si>
  <si>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</si>
  <si>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</si>
  <si>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</si>
  <si>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</si>
  <si>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</si>
  <si>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</si>
  <si>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</si>
  <si>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</si>
  <si>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</si>
  <si>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</si>
  <si>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</si>
  <si>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</si>
  <si>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</si>
  <si>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</si>
  <si>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</si>
  <si>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</si>
  <si>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</si>
  <si>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</si>
  <si>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</si>
  <si>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</si>
  <si>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</si>
  <si>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</si>
  <si>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</si>
  <si>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</si>
  <si>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</si>
  <si>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</si>
  <si>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</si>
  <si>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</si>
  <si>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</si>
  <si>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</si>
  <si>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</si>
  <si>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</si>
  <si>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</si>
  <si>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</si>
  <si>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</si>
  <si>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</si>
  <si>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</si>
  <si>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</si>
  <si>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</si>
  <si>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</si>
  <si>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</si>
  <si>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</si>
  <si>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</si>
  <si>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</si>
  <si>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</si>
  <si>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</si>
  <si>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</si>
  <si>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</si>
  <si>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</si>
  <si>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</si>
  <si>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</si>
  <si>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</si>
  <si>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</si>
  <si>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</si>
  <si>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</si>
  <si>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</si>
  <si>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</si>
  <si>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</si>
  <si>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</si>
  <si>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</si>
  <si>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</si>
  <si>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</si>
  <si>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</si>
  <si>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</si>
  <si>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</si>
  <si>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</si>
  <si>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</si>
  <si>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</si>
  <si>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</si>
  <si>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</si>
  <si>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</si>
  <si>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</si>
  <si>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</si>
  <si>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</si>
  <si>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</si>
  <si>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</si>
  <si>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</si>
  <si>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</si>
  <si>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</si>
  <si>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</si>
  <si>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</si>
  <si>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</si>
  <si>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</si>
  <si>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</si>
  <si>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</si>
  <si>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</si>
  <si>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</si>
  <si>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</si>
  <si>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</si>
  <si>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</si>
  <si>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</si>
  <si>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</si>
  <si>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</si>
  <si>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</si>
  <si>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</si>
  <si>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</si>
  <si>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</si>
  <si>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</si>
  <si>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</si>
  <si>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</si>
  <si>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</si>
  <si>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</si>
  <si>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</si>
  <si>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</si>
  <si>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</si>
  <si>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</si>
  <si>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</si>
  <si>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</si>
  <si>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</si>
  <si>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</si>
  <si>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</si>
  <si>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</si>
  <si>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</si>
  <si>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</si>
  <si>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</si>
  <si>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</si>
  <si>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</si>
  <si>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</si>
  <si>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</si>
  <si>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</si>
  <si>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</si>
  <si>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</si>
  <si>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</si>
  <si>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</si>
  <si>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</si>
  <si>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</si>
  <si>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</si>
  <si>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</si>
  <si>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</si>
  <si>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</si>
  <si>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</si>
  <si>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</si>
  <si>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</si>
  <si>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</si>
  <si>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</si>
  <si>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</si>
  <si>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</si>
  <si>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</si>
  <si>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</si>
  <si>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</si>
  <si>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</si>
  <si>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</si>
  <si>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</si>
  <si>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</si>
  <si>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</si>
  <si>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</si>
  <si>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</si>
  <si>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</si>
  <si>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</si>
  <si>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</si>
  <si>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</si>
  <si>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</si>
  <si>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</si>
  <si>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</si>
  <si>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</si>
  <si>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</si>
  <si>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</si>
  <si>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</si>
  <si>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</si>
  <si>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</si>
  <si>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</si>
  <si>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</si>
  <si>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</si>
  <si>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</si>
  <si>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</si>
  <si>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</si>
  <si>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</si>
  <si>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</si>
  <si>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</si>
  <si>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</si>
  <si>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</si>
  <si>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</si>
  <si>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</si>
  <si>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</si>
  <si>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</si>
  <si>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</si>
  <si>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</si>
  <si>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</si>
  <si>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</si>
  <si>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</si>
  <si>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</si>
  <si>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</si>
  <si>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</si>
  <si>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</si>
  <si>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</si>
  <si>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</si>
  <si>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</si>
  <si>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</si>
  <si>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</si>
  <si>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</si>
  <si>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</si>
  <si>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</si>
  <si>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</si>
  <si>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</si>
  <si>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</si>
  <si>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</si>
  <si>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</si>
  <si>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</si>
  <si>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</si>
  <si>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</si>
  <si>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</si>
  <si>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</si>
  <si>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</si>
  <si>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</si>
  <si>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</si>
  <si>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</si>
  <si>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</si>
  <si>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</si>
  <si>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</si>
  <si>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</si>
  <si>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</si>
  <si>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</si>
  <si>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</si>
  <si>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</si>
  <si>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</si>
  <si>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</si>
  <si>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</si>
  <si>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</si>
  <si>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</si>
  <si>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</si>
  <si>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</si>
  <si>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</si>
  <si>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</si>
  <si>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</si>
  <si>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</si>
  <si>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</si>
  <si>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</si>
  <si>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</si>
  <si>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</si>
  <si>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</si>
  <si>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</si>
  <si>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</si>
  <si>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</si>
  <si>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</si>
  <si>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</si>
  <si>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</si>
  <si>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</si>
  <si>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</si>
  <si>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</si>
  <si>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</si>
  <si>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</si>
  <si>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</si>
  <si>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</si>
  <si>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</si>
  <si>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</si>
  <si>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</si>
  <si>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</si>
  <si>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</si>
  <si>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</si>
  <si>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</si>
  <si>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</si>
  <si>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</si>
  <si>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</si>
  <si>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</si>
  <si>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</si>
  <si>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</si>
  <si>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</si>
  <si>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</si>
  <si>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</si>
  <si>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</si>
  <si>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</si>
  <si>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</si>
  <si>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</si>
  <si>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</si>
  <si>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</si>
  <si>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</si>
  <si>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</si>
  <si>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</si>
  <si>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</si>
  <si>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</si>
  <si>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</si>
  <si>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</si>
  <si>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</si>
  <si>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</si>
  <si>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</si>
  <si>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</si>
  <si>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</si>
  <si>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</si>
  <si>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</si>
  <si>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</si>
  <si>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</si>
  <si>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</si>
  <si>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</si>
  <si>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</si>
  <si>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</si>
  <si>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</si>
  <si>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</si>
  <si>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</si>
  <si>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</si>
  <si>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</si>
  <si>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</si>
  <si>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</si>
  <si>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</si>
  <si>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</si>
  <si>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</si>
  <si>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</si>
  <si>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</si>
  <si>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</si>
  <si>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</si>
  <si>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</si>
  <si>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</si>
  <si>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</si>
  <si>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</si>
  <si>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</si>
  <si>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</si>
  <si>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</si>
  <si>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</si>
  <si>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</si>
  <si>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</si>
  <si>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</si>
  <si>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</si>
  <si>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</si>
  <si>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</si>
  <si>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</si>
  <si>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</si>
  <si>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</si>
  <si>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</si>
  <si>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</si>
  <si>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</si>
  <si>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</si>
  <si>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</si>
  <si>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</si>
  <si>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</si>
  <si>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</si>
  <si>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</si>
  <si>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</si>
  <si>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</si>
  <si>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</si>
  <si>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</si>
  <si>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</si>
  <si>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</si>
  <si>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</si>
  <si>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</si>
  <si>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</si>
  <si>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</si>
  <si>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</si>
  <si>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</si>
  <si>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</si>
  <si>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</si>
  <si>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</si>
  <si>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</si>
  <si>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</si>
  <si>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</si>
  <si>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</si>
  <si>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</si>
  <si>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</si>
  <si>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</si>
  <si>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</si>
  <si>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</si>
  <si>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</si>
  <si>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</si>
  <si>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</si>
  <si>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</si>
  <si>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</si>
  <si>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</si>
  <si>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</si>
  <si>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</si>
  <si>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</si>
  <si>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</si>
  <si>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</si>
  <si>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</si>
  <si>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</si>
  <si>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</si>
  <si>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</si>
  <si>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</si>
  <si>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</si>
  <si>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</si>
  <si>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</si>
  <si>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</si>
  <si>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</si>
  <si>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</si>
  <si>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</si>
  <si>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</si>
  <si>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</si>
  <si>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</si>
  <si>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</si>
  <si>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</si>
  <si>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</si>
  <si>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</si>
  <si>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</si>
  <si>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</si>
  <si>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</si>
  <si>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</si>
  <si>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</si>
  <si>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</si>
  <si>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</si>
  <si>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</si>
  <si>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</si>
  <si>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</si>
  <si>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</si>
  <si>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</si>
  <si>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</si>
  <si>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</si>
  <si>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</si>
  <si>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</si>
  <si>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</si>
  <si>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</si>
  <si>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</si>
  <si>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</si>
  <si>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</si>
  <si>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</si>
  <si>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</si>
  <si>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</si>
  <si>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</si>
  <si>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</si>
  <si>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</si>
  <si>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</si>
  <si>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</si>
  <si>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</si>
  <si>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</si>
  <si>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</si>
  <si>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</si>
  <si>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</si>
  <si>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</si>
  <si>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</si>
  <si>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</si>
  <si>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</si>
  <si>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</si>
  <si>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</si>
  <si>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</si>
  <si>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</si>
  <si>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</si>
  <si>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</si>
  <si>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</si>
  <si>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</si>
  <si>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</si>
  <si>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</si>
  <si>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</si>
  <si>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</si>
  <si>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</si>
  <si>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</si>
  <si>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</si>
  <si>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</si>
  <si>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</si>
  <si>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</si>
  <si>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</si>
  <si>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</si>
  <si>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</si>
  <si>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</si>
  <si>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</si>
  <si>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</si>
  <si>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</si>
  <si>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</si>
  <si>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</si>
  <si>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</si>
  <si>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</si>
  <si>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</si>
  <si>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</si>
  <si>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</si>
  <si>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</si>
  <si>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</si>
  <si>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</si>
  <si>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</si>
  <si>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</si>
  <si>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</si>
  <si>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</si>
  <si>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</si>
  <si>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</si>
  <si>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</si>
  <si>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</si>
  <si>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</si>
  <si>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</si>
  <si>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</si>
  <si>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</si>
  <si>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</si>
  <si>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</si>
  <si>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</si>
  <si>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</si>
  <si>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</si>
  <si>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</si>
  <si>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</si>
  <si>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</si>
  <si>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</si>
  <si>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</si>
  <si>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</si>
  <si>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</si>
  <si>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</si>
  <si>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</si>
  <si>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</si>
  <si>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</si>
  <si>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</si>
  <si>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</si>
  <si>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</si>
  <si>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</si>
  <si>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</si>
  <si>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</si>
  <si>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</si>
  <si>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</si>
  <si>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</si>
  <si>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</si>
  <si>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</si>
  <si>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</si>
  <si>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</si>
  <si>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</si>
  <si>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</si>
  <si>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</si>
  <si>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</si>
  <si>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</si>
  <si>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</si>
  <si>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</si>
  <si>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</si>
  <si>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</si>
  <si>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</si>
  <si>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</si>
  <si>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</si>
  <si>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</si>
  <si>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</si>
  <si>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</si>
  <si>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</si>
  <si>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</si>
  <si>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</si>
  <si>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</si>
  <si>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</si>
  <si>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</si>
  <si>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</si>
  <si>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</si>
  <si>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</si>
  <si>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</si>
  <si>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</si>
  <si>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</si>
  <si>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</si>
  <si>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</si>
  <si>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</si>
  <si>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</si>
  <si>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</si>
  <si>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</si>
  <si>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</si>
  <si>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</si>
  <si>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</si>
  <si>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</si>
  <si>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</si>
  <si>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</si>
  <si>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</si>
  <si>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</si>
  <si>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</si>
  <si>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</si>
  <si>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</si>
  <si>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</si>
  <si>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</si>
  <si>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</si>
  <si>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</si>
  <si>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</si>
  <si>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</si>
  <si>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</si>
  <si>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</si>
  <si>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</si>
  <si>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</si>
  <si>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</si>
  <si>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</si>
  <si>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</si>
  <si>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</si>
  <si>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</si>
  <si>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</si>
  <si>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</si>
  <si>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</si>
  <si>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</si>
  <si>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</si>
  <si>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</si>
  <si>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</si>
  <si>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</si>
  <si>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</si>
  <si>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</si>
  <si>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</si>
  <si>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</si>
  <si>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</si>
  <si>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</si>
  <si>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</si>
  <si>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</si>
  <si>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</si>
  <si>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</si>
  <si>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</si>
  <si>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</si>
  <si>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</si>
  <si>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</si>
  <si>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</si>
  <si>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</si>
  <si>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</si>
  <si>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</si>
  <si>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</si>
  <si>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</si>
  <si>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</si>
  <si>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</si>
  <si>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</si>
  <si>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</si>
  <si>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</si>
  <si>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</si>
  <si>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</si>
  <si>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</si>
  <si>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</si>
  <si>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</si>
  <si>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</si>
  <si>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</si>
  <si>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</si>
  <si>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</si>
  <si>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</si>
  <si>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</si>
  <si>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</si>
  <si>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</si>
  <si>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</si>
  <si>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</si>
  <si>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</si>
  <si>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</si>
  <si>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</si>
  <si>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</si>
  <si>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</si>
  <si>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</si>
  <si>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</si>
  <si>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</si>
  <si>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</si>
  <si>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</si>
  <si>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</si>
  <si>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</si>
  <si>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</si>
  <si>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</si>
  <si>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</si>
  <si>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</si>
  <si>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</si>
  <si>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</si>
  <si>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</si>
  <si>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</si>
  <si>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</si>
  <si>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</si>
  <si>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</si>
  <si>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</si>
  <si>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</si>
  <si>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</si>
  <si>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</si>
  <si>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</si>
  <si>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</si>
  <si>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</si>
  <si>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</si>
  <si>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</si>
  <si>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</si>
  <si>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</si>
  <si>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</si>
  <si>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</si>
  <si>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</si>
  <si>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</si>
  <si>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</si>
  <si>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</si>
  <si>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</si>
  <si>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</si>
  <si>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</si>
  <si>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</si>
  <si>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</si>
  <si>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</si>
  <si>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</si>
  <si>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</si>
  <si>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</si>
  <si>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</si>
  <si>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</si>
  <si>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</si>
  <si>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</si>
  <si>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</si>
  <si>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</si>
  <si>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</si>
  <si>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</si>
  <si>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</si>
  <si>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</si>
  <si>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</si>
  <si>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</si>
  <si>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</si>
  <si>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</si>
  <si>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</si>
  <si>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</si>
  <si>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</si>
  <si>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</si>
  <si>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</si>
  <si>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</si>
  <si>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</si>
  <si>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</si>
  <si>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</si>
  <si>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</si>
  <si>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</si>
  <si>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</si>
  <si>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</si>
  <si>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</si>
  <si>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</si>
  <si>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</si>
  <si>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</si>
  <si>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</si>
  <si>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</si>
  <si>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</si>
  <si>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</si>
  <si>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</si>
  <si>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</si>
  <si>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</si>
  <si>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</si>
  <si>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</si>
  <si>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</si>
  <si>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</si>
  <si>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</si>
  <si>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</si>
  <si>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</si>
  <si>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</si>
  <si>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</si>
  <si>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</si>
  <si>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</si>
  <si>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</si>
  <si>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</si>
  <si>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</si>
  <si>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</si>
  <si>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</si>
  <si>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</si>
  <si>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</si>
  <si>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</si>
  <si>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</si>
  <si>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</si>
  <si>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</si>
  <si>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</si>
  <si>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</si>
  <si>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</si>
  <si>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</si>
  <si>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</si>
  <si>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</si>
  <si>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</si>
  <si>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</si>
  <si>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</si>
  <si>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</si>
  <si>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</si>
  <si>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</si>
  <si>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</si>
  <si>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</si>
  <si>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</si>
  <si>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</si>
  <si>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</si>
  <si>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</si>
  <si>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</si>
  <si>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</si>
  <si>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</si>
  <si>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</si>
  <si>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</si>
  <si>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</si>
  <si>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</si>
  <si>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</si>
  <si>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</si>
  <si>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</si>
  <si>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</si>
  <si>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</si>
  <si>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</si>
  <si>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</si>
  <si>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</si>
  <si>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</si>
  <si>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</si>
  <si>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</si>
  <si>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</si>
  <si>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</si>
  <si>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</si>
  <si>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</si>
  <si>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</si>
  <si>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</si>
  <si>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</si>
  <si>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</si>
  <si>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</si>
  <si>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</si>
  <si>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</si>
  <si>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</si>
  <si>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</si>
  <si>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</si>
  <si>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</si>
  <si>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</si>
  <si>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</si>
  <si>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</si>
  <si>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</si>
  <si>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</si>
  <si>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</si>
  <si>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</si>
  <si>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</si>
  <si>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</si>
  <si>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</si>
  <si>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</si>
  <si>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</si>
  <si>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</si>
  <si>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</si>
  <si>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</si>
  <si>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</si>
  <si>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</si>
  <si>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</si>
  <si>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</si>
  <si>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</si>
  <si>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</si>
  <si>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</si>
  <si>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</si>
  <si>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</si>
  <si>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</si>
  <si>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</si>
  <si>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</si>
  <si>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</si>
  <si>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</si>
  <si>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</si>
  <si>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</si>
  <si>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</si>
  <si>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</si>
  <si>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</si>
  <si>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</si>
  <si>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</si>
  <si>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</si>
  <si>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</si>
  <si>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</si>
  <si>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</si>
  <si>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</si>
  <si>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</si>
  <si>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</si>
  <si>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</si>
  <si>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</si>
  <si>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</si>
  <si>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</si>
  <si>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</si>
  <si>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</si>
  <si>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</si>
  <si>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</si>
  <si>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</si>
  <si>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</si>
  <si>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</si>
  <si>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</si>
  <si>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</si>
  <si>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</si>
  <si>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</si>
  <si>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</si>
  <si>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</si>
  <si>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</si>
  <si>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</si>
  <si>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</si>
  <si>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</si>
  <si>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</si>
  <si>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</si>
  <si>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</si>
  <si>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</si>
  <si>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</si>
  <si>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</si>
  <si>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</si>
  <si>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</si>
  <si>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</si>
  <si>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</si>
  <si>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</si>
  <si>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</si>
  <si>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</si>
  <si>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</si>
  <si>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</si>
  <si>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</si>
  <si>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</si>
  <si>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</si>
  <si>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</si>
  <si>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</si>
  <si>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</si>
  <si>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</si>
  <si>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</si>
  <si>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</si>
  <si>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</si>
  <si>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</si>
  <si>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</si>
  <si>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</si>
  <si>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</si>
  <si>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</si>
  <si>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</si>
  <si>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</si>
  <si>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</si>
  <si>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</si>
  <si>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</si>
  <si>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</si>
  <si>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</si>
  <si>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</si>
  <si>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</si>
  <si>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</si>
  <si>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</si>
  <si>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</si>
  <si>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</si>
  <si>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</si>
  <si>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</si>
  <si>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</si>
  <si>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</si>
  <si>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</si>
  <si>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</si>
  <si>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</si>
  <si>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</si>
  <si>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</si>
  <si>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</si>
  <si>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</si>
  <si>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</si>
  <si>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</si>
  <si>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</si>
  <si>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</si>
  <si>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</si>
  <si>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</si>
  <si>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</si>
  <si>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</si>
  <si>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</si>
  <si>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</si>
  <si>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</si>
  <si>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</si>
  <si>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</si>
  <si>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</si>
  <si>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</si>
  <si>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</si>
  <si>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</si>
  <si>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</si>
  <si>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</si>
  <si>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</si>
  <si>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</si>
  <si>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</si>
  <si>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</si>
  <si>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</si>
  <si>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</si>
  <si>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</si>
  <si>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</si>
  <si>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</si>
  <si>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</si>
  <si>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</si>
  <si>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</si>
  <si>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</si>
  <si>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</si>
  <si>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</si>
  <si>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</si>
  <si>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</si>
  <si>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</si>
  <si>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</si>
  <si>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</si>
  <si>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</si>
  <si>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</si>
  <si>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</si>
  <si>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</si>
  <si>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</si>
  <si>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</si>
  <si>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</si>
  <si>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</si>
  <si>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</si>
  <si>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</si>
  <si>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</si>
  <si>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</si>
  <si>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</si>
  <si>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</si>
  <si>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</si>
  <si>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</si>
  <si>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</si>
  <si>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</si>
  <si>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</si>
  <si>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</si>
  <si>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</si>
  <si>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</si>
  <si>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</si>
  <si>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</si>
  <si>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</si>
  <si>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</si>
  <si>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</si>
  <si>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</si>
  <si>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</si>
  <si>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</si>
  <si>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</si>
  <si>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</si>
  <si>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</si>
  <si>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</si>
  <si>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</si>
  <si>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</si>
  <si>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</si>
  <si>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</si>
  <si>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</si>
  <si>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</si>
  <si>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</si>
  <si>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</si>
  <si>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</si>
  <si>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</si>
  <si>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</si>
  <si>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</si>
  <si>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</si>
  <si>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</si>
  <si>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</si>
  <si>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</si>
  <si>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</si>
  <si>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</si>
  <si>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</si>
  <si>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</si>
  <si>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</si>
  <si>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</si>
  <si>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</si>
  <si>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</si>
  <si>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</si>
  <si>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</si>
  <si>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</si>
  <si>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</si>
  <si>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</si>
  <si>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</si>
  <si>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</si>
  <si>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</si>
  <si>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</si>
  <si>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</si>
  <si>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</si>
  <si>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</si>
  <si>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</si>
  <si>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</si>
  <si>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</si>
  <si>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</si>
  <si>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</si>
  <si>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</si>
  <si>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</si>
  <si>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</si>
  <si>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</si>
  <si>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</si>
  <si>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</si>
  <si>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</si>
  <si>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</si>
  <si>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</si>
  <si>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</si>
  <si>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</si>
  <si>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</si>
  <si>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</si>
  <si>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</si>
  <si>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</si>
  <si>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</si>
  <si>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</si>
  <si>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</si>
  <si>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</si>
  <si>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</si>
  <si>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</si>
  <si>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</si>
  <si>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</si>
  <si>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</si>
  <si>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</si>
  <si>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</si>
  <si>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</si>
  <si>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</si>
  <si>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</si>
  <si>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</si>
  <si>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</si>
  <si>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</si>
  <si>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</si>
  <si>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</si>
  <si>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</si>
  <si>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</si>
  <si>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</si>
  <si>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</si>
  <si>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</si>
  <si>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</si>
  <si>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</si>
  <si>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</si>
  <si>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</si>
  <si>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</si>
  <si>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</si>
  <si>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</si>
  <si>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</si>
  <si>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</si>
  <si>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</si>
  <si>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</si>
  <si>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</si>
  <si>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</si>
  <si>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</si>
  <si>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</si>
  <si>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</si>
  <si>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</si>
  <si>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</si>
  <si>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</si>
  <si>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</si>
  <si>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</si>
  <si>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</si>
  <si>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</si>
  <si>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</si>
  <si>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</si>
  <si>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</si>
  <si>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</si>
  <si>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</si>
  <si>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</si>
  <si>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</si>
  <si>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</si>
  <si>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</si>
  <si>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</si>
  <si>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</si>
  <si>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</si>
  <si>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</si>
  <si>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</si>
  <si>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</si>
  <si>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</si>
  <si>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</si>
  <si>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</si>
  <si>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</si>
  <si>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</si>
  <si>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</si>
  <si>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</si>
  <si>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</si>
  <si>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</si>
  <si>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</si>
  <si>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</si>
  <si>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</si>
  <si>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</si>
  <si>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</si>
  <si>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</si>
  <si>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</si>
  <si>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</si>
  <si>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</si>
  <si>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</si>
  <si>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</si>
  <si>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</si>
  <si>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</si>
  <si>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</si>
  <si>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</si>
  <si>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</si>
  <si>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</si>
  <si>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</si>
  <si>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</si>
  <si>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</si>
  <si>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</si>
  <si>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</si>
  <si>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</si>
  <si>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</si>
  <si>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</si>
  <si>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</si>
  <si>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</si>
  <si>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</si>
  <si>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</si>
  <si>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</si>
  <si>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</si>
  <si>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</si>
  <si>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</si>
  <si>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</si>
  <si>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</si>
  <si>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</si>
  <si>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</si>
  <si>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</si>
  <si>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</si>
  <si>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</si>
  <si>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</si>
  <si>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</si>
  <si>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</si>
  <si>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</si>
  <si>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</si>
  <si>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</si>
  <si>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</si>
  <si>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</si>
  <si>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</si>
  <si>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</si>
  <si>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</si>
  <si>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</si>
  <si>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</si>
  <si>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</si>
  <si>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</si>
  <si>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</si>
  <si>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</si>
  <si>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</si>
  <si>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</si>
  <si>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</si>
  <si>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</si>
  <si>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</si>
  <si>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</si>
  <si>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</si>
  <si>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</si>
  <si>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</si>
  <si>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</si>
  <si>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</si>
  <si>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</si>
  <si>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</si>
  <si>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</si>
  <si>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</si>
  <si>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</si>
  <si>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</si>
  <si>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</si>
  <si>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</si>
  <si>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</si>
  <si>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</si>
  <si>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</si>
  <si>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</si>
  <si>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</si>
  <si>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</si>
  <si>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</si>
  <si>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</si>
  <si>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</si>
  <si>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</si>
  <si>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</si>
  <si>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</si>
  <si>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</si>
  <si>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</si>
  <si>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</si>
  <si>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</si>
  <si>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</si>
  <si>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</si>
  <si>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</si>
  <si>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</si>
  <si>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</si>
  <si>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</si>
  <si>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</si>
  <si>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</si>
  <si>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</si>
  <si>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</si>
  <si>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</si>
  <si>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</si>
  <si>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</si>
  <si>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</si>
  <si>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</si>
  <si>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</si>
  <si>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</si>
  <si>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</si>
  <si>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</si>
  <si>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</si>
  <si>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</si>
  <si>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</si>
  <si>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</si>
  <si>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</si>
  <si>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</si>
  <si>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</si>
  <si>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</si>
  <si>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</si>
  <si>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</si>
  <si>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</si>
  <si>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</si>
  <si>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</si>
  <si>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</si>
  <si>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</si>
  <si>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</si>
  <si>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</si>
  <si>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</si>
  <si>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</si>
  <si>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</si>
  <si>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</si>
  <si>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</si>
  <si>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</si>
  <si>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</si>
  <si>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</si>
  <si>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</si>
  <si>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</si>
  <si>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</si>
  <si>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</si>
  <si>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</si>
  <si>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</si>
  <si>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</si>
  <si>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</si>
  <si>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</si>
  <si>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</si>
  <si>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</si>
  <si>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</si>
  <si>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</si>
  <si>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</si>
  <si>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</si>
  <si>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</si>
  <si>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</si>
  <si>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</si>
  <si>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</si>
  <si>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</si>
  <si>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</si>
  <si>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</si>
  <si>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</si>
  <si>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</si>
  <si>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</si>
  <si>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</si>
  <si>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</si>
  <si>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</si>
  <si>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</si>
  <si>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</si>
  <si>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</si>
  <si>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</si>
  <si>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</si>
  <si>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</si>
  <si>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</si>
  <si>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</si>
  <si>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</si>
  <si>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</si>
  <si>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</si>
  <si>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</si>
  <si>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</si>
  <si>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</si>
  <si>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</si>
  <si>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</si>
  <si>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</si>
  <si>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</si>
  <si>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</si>
  <si>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</si>
  <si>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</si>
  <si>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</si>
  <si>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</si>
  <si>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</si>
  <si>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</si>
  <si>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</si>
  <si>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</si>
  <si>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</si>
  <si>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</si>
  <si>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</si>
  <si>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</si>
  <si>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</si>
  <si>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</si>
  <si>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</si>
  <si>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</si>
  <si>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</si>
  <si>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</si>
  <si>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</si>
  <si>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</si>
  <si>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</si>
  <si>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</si>
  <si>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</si>
  <si>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</si>
  <si>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</si>
  <si>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</si>
  <si>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</si>
  <si>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</si>
  <si>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</si>
  <si>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</si>
  <si>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</si>
  <si>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</si>
  <si>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</si>
  <si>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</si>
  <si>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</si>
  <si>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</si>
  <si>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</si>
  <si>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</si>
  <si>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</si>
  <si>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</si>
  <si>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</si>
  <si>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</si>
  <si>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</si>
  <si>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</si>
  <si>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</si>
  <si>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</si>
  <si>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</si>
  <si>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</si>
  <si>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</si>
  <si>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</si>
  <si>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</si>
  <si>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</si>
  <si>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</si>
  <si>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</si>
  <si>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</si>
  <si>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</si>
  <si>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</si>
  <si>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</si>
  <si>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</si>
  <si>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</si>
  <si>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</si>
  <si>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</si>
  <si>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</si>
  <si>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</si>
  <si>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</si>
  <si>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</si>
  <si>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</si>
  <si>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</si>
  <si>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</si>
  <si>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</si>
  <si>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</si>
  <si>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</si>
  <si>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</si>
  <si>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</si>
  <si>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</si>
  <si>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</si>
  <si>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</si>
  <si>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</si>
  <si>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</si>
  <si>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</si>
  <si>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</si>
  <si>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</si>
  <si>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</si>
  <si>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</si>
  <si>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</si>
  <si>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</si>
  <si>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</si>
  <si>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</si>
  <si>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</si>
  <si>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</si>
  <si>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</si>
  <si>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</si>
  <si>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</si>
  <si>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</si>
  <si>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</si>
  <si>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</si>
  <si>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</si>
  <si>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</si>
  <si>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</si>
  <si>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</si>
  <si>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</si>
  <si>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</si>
  <si>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</si>
  <si>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</si>
  <si>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</si>
  <si>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</si>
  <si>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</si>
  <si>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</si>
  <si>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</si>
  <si>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</si>
  <si>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</si>
  <si>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</si>
  <si>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</si>
  <si>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</si>
  <si>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</si>
  <si>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</si>
  <si>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</si>
  <si>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</si>
  <si>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</si>
  <si>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</si>
  <si>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</si>
  <si>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</si>
  <si>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</si>
  <si>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</si>
  <si>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</si>
  <si>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</si>
  <si>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</si>
  <si>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</si>
  <si>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</si>
  <si>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</si>
  <si>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</si>
  <si>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</si>
  <si>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</si>
  <si>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</si>
  <si>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</si>
  <si>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</si>
  <si>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</si>
  <si>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</si>
  <si>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</si>
  <si>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</si>
  <si>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</si>
  <si>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</si>
  <si>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</si>
  <si>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</si>
  <si>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</si>
  <si>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</si>
  <si>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</si>
  <si>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</si>
  <si>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</si>
  <si>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</si>
  <si>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</si>
  <si>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</si>
  <si>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</si>
  <si>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</si>
  <si>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</si>
  <si>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</si>
  <si>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</si>
  <si>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</si>
  <si>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</si>
  <si>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</si>
  <si>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</si>
  <si>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</si>
  <si>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</si>
  <si>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</si>
  <si>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</si>
  <si>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</si>
  <si>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</si>
  <si>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</si>
  <si>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</si>
  <si>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</si>
  <si>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</si>
  <si>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</si>
  <si>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</si>
  <si>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</si>
  <si>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</si>
  <si>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</si>
  <si>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</si>
  <si>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</si>
  <si>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</si>
  <si>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</si>
  <si>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</si>
  <si>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</si>
  <si>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</si>
  <si>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</si>
  <si>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</si>
  <si>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</si>
  <si>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</si>
  <si>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</si>
  <si>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</si>
  <si>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</si>
  <si>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</si>
  <si>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</si>
  <si>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</si>
  <si>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</si>
  <si>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</si>
  <si>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</si>
  <si>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</si>
  <si>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</si>
  <si>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</si>
  <si>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</si>
  <si>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</si>
  <si>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</si>
  <si>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</si>
  <si>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</si>
  <si>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</si>
  <si>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</si>
  <si>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</si>
  <si>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</si>
  <si>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</si>
  <si>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</si>
  <si>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</si>
  <si>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</si>
  <si>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</si>
  <si>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</si>
  <si>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</si>
  <si>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</si>
  <si>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</si>
  <si>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</si>
  <si>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</si>
  <si>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</si>
  <si>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</si>
  <si>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</si>
  <si>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</si>
  <si>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</si>
  <si>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</si>
  <si>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</si>
  <si>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</si>
  <si>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</si>
  <si>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</si>
  <si>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</si>
  <si>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</si>
  <si>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</si>
  <si>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</si>
  <si>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</si>
  <si>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</si>
  <si>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</si>
  <si>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</si>
  <si>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</si>
  <si>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</si>
  <si>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</si>
  <si>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</si>
  <si>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</si>
  <si>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</si>
  <si>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</si>
  <si>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</si>
  <si>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</si>
  <si>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</si>
  <si>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</si>
  <si>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</si>
  <si>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</si>
  <si>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</si>
  <si>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</si>
  <si>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</si>
  <si>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</si>
  <si>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</si>
  <si>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</si>
  <si>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</si>
  <si>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</si>
  <si>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</si>
  <si>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</si>
  <si>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</si>
  <si>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</si>
  <si>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</si>
  <si>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</si>
  <si>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</si>
  <si>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</si>
  <si>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</si>
  <si>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</si>
  <si>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</si>
  <si>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</si>
  <si>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</si>
  <si>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</si>
  <si>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</si>
  <si>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</si>
  <si>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</si>
  <si>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</si>
  <si>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</si>
  <si>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</si>
  <si>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</si>
  <si>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</si>
  <si>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</si>
  <si>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</si>
  <si>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</si>
  <si>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</si>
  <si>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</si>
  <si>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</si>
  <si>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</si>
  <si>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</si>
  <si>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</si>
  <si>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</si>
  <si>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</si>
  <si>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</si>
  <si>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</si>
  <si>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</si>
  <si>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</si>
  <si>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</si>
  <si>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</si>
  <si>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</si>
  <si>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</si>
  <si>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</si>
  <si>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</si>
  <si>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</si>
  <si>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</si>
  <si>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</si>
  <si>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</si>
  <si>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</si>
  <si>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</si>
  <si>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</si>
  <si>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</si>
  <si>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</si>
  <si>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</si>
  <si>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</si>
  <si>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</si>
  <si>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</si>
  <si>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</si>
  <si>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</si>
  <si>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</si>
  <si>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</si>
  <si>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</si>
  <si>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</si>
  <si>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</si>
  <si>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</si>
  <si>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</si>
  <si>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</si>
  <si>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</si>
  <si>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</si>
  <si>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</si>
  <si>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</si>
  <si>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</si>
  <si>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</si>
  <si>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</si>
  <si>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</si>
  <si>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</si>
  <si>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</si>
  <si>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</si>
  <si>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</si>
  <si>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</si>
  <si>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</si>
  <si>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</si>
  <si>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</si>
  <si>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</si>
  <si>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</si>
  <si>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</si>
  <si>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</si>
  <si>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</si>
  <si>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</si>
  <si>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</si>
  <si>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</si>
  <si>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</si>
  <si>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</si>
  <si>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</si>
  <si>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</si>
  <si>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</si>
  <si>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</si>
  <si>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</si>
  <si>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</si>
  <si>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</si>
  <si>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</si>
  <si>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</si>
  <si>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</si>
  <si>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</si>
  <si>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</si>
  <si>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</si>
  <si>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</si>
  <si>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</si>
  <si>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</si>
  <si>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</si>
  <si>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</si>
  <si>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</si>
  <si>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</si>
  <si>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</si>
  <si>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</si>
  <si>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</si>
  <si>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</si>
  <si>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</si>
  <si>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</si>
  <si>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</si>
  <si>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</si>
  <si>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</si>
  <si>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</si>
  <si>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</si>
  <si>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</si>
  <si>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</si>
  <si>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</si>
  <si>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</si>
  <si>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</si>
  <si>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</si>
  <si>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</si>
  <si>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</si>
  <si>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</si>
  <si>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</si>
  <si>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</si>
  <si>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</si>
  <si>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</si>
  <si>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</si>
  <si>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</si>
  <si>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</si>
  <si>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</si>
  <si>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</si>
  <si>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</si>
  <si>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</si>
  <si>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</si>
  <si>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</si>
  <si>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</si>
  <si>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</si>
  <si>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</si>
  <si>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</si>
  <si>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</si>
  <si>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</si>
  <si>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</si>
  <si>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</si>
  <si>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</si>
  <si>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</si>
  <si>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</si>
  <si>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</si>
  <si>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</si>
  <si>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</si>
  <si>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</si>
  <si>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</si>
  <si>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</si>
  <si>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</si>
  <si>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</si>
  <si>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</si>
  <si>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</si>
  <si>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</si>
  <si>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</si>
  <si>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</si>
  <si>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</si>
  <si>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</si>
  <si>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</si>
  <si>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</si>
  <si>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</si>
  <si>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</si>
  <si>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</si>
  <si>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</si>
  <si>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</si>
  <si>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</si>
  <si>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</si>
  <si>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</si>
  <si>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</si>
  <si>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</si>
  <si>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</si>
  <si>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</si>
  <si>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</si>
  <si>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</si>
  <si>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</si>
  <si>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</si>
  <si>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</si>
  <si>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</si>
  <si>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</si>
  <si>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</si>
  <si>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</si>
  <si>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</si>
  <si>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</si>
  <si>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</si>
  <si>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</si>
  <si>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</si>
  <si>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</si>
  <si>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</si>
  <si>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</si>
  <si>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</si>
  <si>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</si>
  <si>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</si>
  <si>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</si>
  <si>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</si>
  <si>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</si>
  <si>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</si>
  <si>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</si>
  <si>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</si>
  <si>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</si>
  <si>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</si>
  <si>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</si>
  <si>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</si>
  <si>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</si>
  <si>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</si>
  <si>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</si>
  <si>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</si>
  <si>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</si>
  <si>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</si>
  <si>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</si>
  <si>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</si>
  <si>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</si>
  <si>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</si>
  <si>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</si>
  <si>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</si>
  <si>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</si>
  <si>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</si>
  <si>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</si>
  <si>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</si>
  <si>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</si>
  <si>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</si>
  <si>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</si>
  <si>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</si>
  <si>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</si>
  <si>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</si>
  <si>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</si>
  <si>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</si>
  <si>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</si>
  <si>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</si>
  <si>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</si>
  <si>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</si>
  <si>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</si>
  <si>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</si>
  <si>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</si>
  <si>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</si>
  <si>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</si>
  <si>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</si>
  <si>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</si>
  <si>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</si>
  <si>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</si>
  <si>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</si>
  <si>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</si>
  <si>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</si>
  <si>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</si>
  <si>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</si>
  <si>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</si>
  <si>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</si>
  <si>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</si>
  <si>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</si>
  <si>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</si>
  <si>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</si>
  <si>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</si>
  <si>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</si>
  <si>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</si>
  <si>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</si>
  <si>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</si>
  <si>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</si>
  <si>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</si>
  <si>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</si>
  <si>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</si>
  <si>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</si>
  <si>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</si>
  <si>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</si>
  <si>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</si>
  <si>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</si>
  <si>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</si>
  <si>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</si>
  <si>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</si>
  <si>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</si>
  <si>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</si>
  <si>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</si>
  <si>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</si>
  <si>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</si>
  <si>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</si>
  <si>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</si>
  <si>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</si>
  <si>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</si>
  <si>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</si>
  <si>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</si>
  <si>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</si>
  <si>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</si>
  <si>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</si>
  <si>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</si>
  <si>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</si>
  <si>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</si>
  <si>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</si>
  <si>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</si>
  <si>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</si>
  <si>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</si>
  <si>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</si>
  <si>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</si>
  <si>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</si>
  <si>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</si>
  <si>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</si>
  <si>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</si>
  <si>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</si>
  <si>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</si>
  <si>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</si>
  <si>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</si>
  <si>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</si>
  <si>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</si>
  <si>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</si>
  <si>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</si>
  <si>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</si>
  <si>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</si>
  <si>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</si>
  <si>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</si>
  <si>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</si>
  <si>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</si>
  <si>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</si>
  <si>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</si>
  <si>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</si>
  <si>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</si>
  <si>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</si>
  <si>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</si>
  <si>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</si>
  <si>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</si>
  <si>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</si>
  <si>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</si>
  <si>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</si>
  <si>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</si>
  <si>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</si>
  <si>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</si>
  <si>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</si>
  <si>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</si>
  <si>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</si>
  <si>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</si>
  <si>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</si>
  <si>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</si>
  <si>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</si>
  <si>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</si>
  <si>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</si>
  <si>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</si>
  <si>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</si>
  <si>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</si>
  <si>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</si>
  <si>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</si>
  <si>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</si>
  <si>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</si>
  <si>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</si>
  <si>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</si>
  <si>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</si>
  <si>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</si>
  <si>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</si>
  <si>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</si>
  <si>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</si>
  <si>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</si>
  <si>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</si>
  <si>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</si>
  <si>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</si>
  <si>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</si>
  <si>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</si>
  <si>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</si>
  <si>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</si>
  <si>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</si>
  <si>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</si>
  <si>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</si>
  <si>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</si>
  <si>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</si>
  <si>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</si>
  <si>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</si>
  <si>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</si>
  <si>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</si>
  <si>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</si>
  <si>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</si>
  <si>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</si>
  <si>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</si>
  <si>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</si>
  <si>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</si>
  <si>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</si>
  <si>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</si>
  <si>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</si>
  <si>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</si>
  <si>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</si>
  <si>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</si>
  <si>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</si>
  <si>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</si>
  <si>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</si>
  <si>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</si>
  <si>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</si>
  <si>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</si>
  <si>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</si>
  <si>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</si>
  <si>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</si>
  <si>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</si>
  <si>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</si>
  <si>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</si>
  <si>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</si>
  <si>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</si>
  <si>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</si>
  <si>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</si>
  <si>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</si>
  <si>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</si>
  <si>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</si>
  <si>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</si>
  <si>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</si>
  <si>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</si>
  <si>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</si>
  <si>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</si>
  <si>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</si>
  <si>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</si>
  <si>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</si>
  <si>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</si>
  <si>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</si>
  <si>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</si>
  <si>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</si>
  <si>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</si>
  <si>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</si>
  <si>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</si>
  <si>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</si>
  <si>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</si>
  <si>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</si>
  <si>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</si>
  <si>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</si>
  <si>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</si>
  <si>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</si>
  <si>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</si>
  <si>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</si>
  <si>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</si>
  <si>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</si>
  <si>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</si>
  <si>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</si>
  <si>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</si>
  <si>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</si>
  <si>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</si>
  <si>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</si>
  <si>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</si>
  <si>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</si>
  <si>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</si>
  <si>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</si>
  <si>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</si>
  <si>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</si>
  <si>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</si>
  <si>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</si>
  <si>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</si>
  <si>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</si>
  <si>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</si>
  <si>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</si>
  <si>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</si>
  <si>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</si>
  <si>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</si>
  <si>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</si>
  <si>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</si>
  <si>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</si>
  <si>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</si>
  <si>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</si>
  <si>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</si>
  <si>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</si>
  <si>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</si>
  <si>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</si>
  <si>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</si>
  <si>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</si>
  <si>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</si>
  <si>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</si>
  <si>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</si>
  <si>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</si>
  <si>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</si>
  <si>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</si>
  <si>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</si>
  <si>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</si>
  <si>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</si>
  <si>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</si>
  <si>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</si>
  <si>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</si>
  <si>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</si>
  <si>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</si>
  <si>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</si>
  <si>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</si>
  <si>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</si>
  <si>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</si>
  <si>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</si>
  <si>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</si>
  <si>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</si>
  <si>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</si>
  <si>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</si>
  <si>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</si>
  <si>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</si>
  <si>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</si>
  <si>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</si>
  <si>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</si>
  <si>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</si>
  <si>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</si>
  <si>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</si>
  <si>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</si>
  <si>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</si>
  <si>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</si>
  <si>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</si>
  <si>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</si>
  <si>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</si>
  <si>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</si>
  <si>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</si>
  <si>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</si>
  <si>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</si>
  <si>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</si>
  <si>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</si>
  <si>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</si>
  <si>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</si>
  <si>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</si>
  <si>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</si>
  <si>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</si>
  <si>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</si>
  <si>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</si>
  <si>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</si>
  <si>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</si>
  <si>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</si>
  <si>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</si>
  <si>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</si>
  <si>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</si>
  <si>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</si>
  <si>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</si>
  <si>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</si>
  <si>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</si>
  <si>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</si>
  <si>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</si>
  <si>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</si>
  <si>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</si>
  <si>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</si>
  <si>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</si>
  <si>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</si>
  <si>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</si>
  <si>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</si>
  <si>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</si>
  <si>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</si>
  <si>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</si>
  <si>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</si>
  <si>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</si>
  <si>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</si>
  <si>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</si>
  <si>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</si>
  <si>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</si>
  <si>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</si>
  <si>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</si>
  <si>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</si>
  <si>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</si>
  <si>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</si>
  <si>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</si>
  <si>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</si>
  <si>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</si>
  <si>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</si>
  <si>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</si>
  <si>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</si>
  <si>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</si>
  <si>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</si>
  <si>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</si>
  <si>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</si>
  <si>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</si>
  <si>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</si>
  <si>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</si>
  <si>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</si>
  <si>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</si>
  <si>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</si>
  <si>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</si>
  <si>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</si>
  <si>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</si>
  <si>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</si>
  <si>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</si>
  <si>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</si>
  <si>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</si>
  <si>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</si>
  <si>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</si>
  <si>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</si>
  <si>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</si>
  <si>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</si>
  <si>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</si>
  <si>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</si>
  <si>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</si>
  <si>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</si>
  <si>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</si>
  <si>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</si>
  <si>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</si>
  <si>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</si>
  <si>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</si>
  <si>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</si>
  <si>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</si>
  <si>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</si>
  <si>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</si>
  <si>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</si>
  <si>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</si>
  <si>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</si>
  <si>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</si>
  <si>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</si>
  <si>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</si>
  <si>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</si>
  <si>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</si>
  <si>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</si>
  <si>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</si>
  <si>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</si>
  <si>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</si>
  <si>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</si>
  <si>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</si>
  <si>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</si>
  <si>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</si>
  <si>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</si>
  <si>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</si>
  <si>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</si>
  <si>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</si>
  <si>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</si>
  <si>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</si>
  <si>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</si>
  <si>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</si>
  <si>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</si>
  <si>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</si>
  <si>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</si>
  <si>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</si>
  <si>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</si>
  <si>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</si>
  <si>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</si>
  <si>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</si>
  <si>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</si>
  <si>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</si>
  <si>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</si>
  <si>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</si>
  <si>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</si>
  <si>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</si>
  <si>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</si>
  <si>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</si>
  <si>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</si>
  <si>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</si>
  <si>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</si>
  <si>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</si>
  <si>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</si>
  <si>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</si>
  <si>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</si>
  <si>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</si>
  <si>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</si>
  <si>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</si>
  <si>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</si>
  <si>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</si>
  <si>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</si>
  <si>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</si>
  <si>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</si>
  <si>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</si>
  <si>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</si>
  <si>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</si>
  <si>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</si>
  <si>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</si>
  <si>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</si>
  <si>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</si>
  <si>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</si>
  <si>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</si>
  <si>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</si>
  <si>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</si>
  <si>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</si>
  <si>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</si>
  <si>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</si>
  <si>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</si>
  <si>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</si>
  <si>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</si>
  <si>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</si>
  <si>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</si>
  <si>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</si>
  <si>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</si>
  <si>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</si>
  <si>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</si>
  <si>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</si>
  <si>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</si>
  <si>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</si>
  <si>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</si>
  <si>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</si>
  <si>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</si>
  <si>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</si>
  <si>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</si>
  <si>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</si>
  <si>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</si>
  <si>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</si>
  <si>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</si>
  <si>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</si>
  <si>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</si>
  <si>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</si>
  <si>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</si>
  <si>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</si>
  <si>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</si>
  <si>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</si>
  <si>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</si>
  <si>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</si>
  <si>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</si>
  <si>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</si>
  <si>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</si>
  <si>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</si>
  <si>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</si>
  <si>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</si>
  <si>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</si>
  <si>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</si>
  <si>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</si>
  <si>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</si>
  <si>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</si>
  <si>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</si>
  <si>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</si>
  <si>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</si>
  <si>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</si>
  <si>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</si>
  <si>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</si>
  <si>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</si>
  <si>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</si>
  <si>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</si>
  <si>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</si>
  <si>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</si>
  <si>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</si>
  <si>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</si>
  <si>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</si>
  <si>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</si>
  <si>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</si>
  <si>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</si>
  <si>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</si>
  <si>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</si>
  <si>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</si>
  <si>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</si>
  <si>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</si>
  <si>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</si>
  <si>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</si>
  <si>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</si>
  <si>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</si>
  <si>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</si>
  <si>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</si>
  <si>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</si>
  <si>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</si>
  <si>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</si>
  <si>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</si>
  <si>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</si>
  <si>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</si>
  <si>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</si>
  <si>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</si>
  <si>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</si>
  <si>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</si>
  <si>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</si>
  <si>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</si>
  <si>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</si>
  <si>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</si>
  <si>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</si>
  <si>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</si>
  <si>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</si>
  <si>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</si>
  <si>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</si>
  <si>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</si>
  <si>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</si>
  <si>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</si>
  <si>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</si>
  <si>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</si>
  <si>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</si>
  <si>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</si>
  <si>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</si>
  <si>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</si>
  <si>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</si>
  <si>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</si>
  <si>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</si>
  <si>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</si>
  <si>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</si>
  <si>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</si>
  <si>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</si>
  <si>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</si>
  <si>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</si>
  <si>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</si>
  <si>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</si>
  <si>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</si>
  <si>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</si>
  <si>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</si>
  <si>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</si>
  <si>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</si>
  <si>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</si>
  <si>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</si>
  <si>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</si>
  <si>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</si>
  <si>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</si>
  <si>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</si>
  <si>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</si>
  <si>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</si>
  <si>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</si>
  <si>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</si>
  <si>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</si>
  <si>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</si>
  <si>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</si>
  <si>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</si>
  <si>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</si>
  <si>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</si>
  <si>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</si>
  <si>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</si>
  <si>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</si>
  <si>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</si>
  <si>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</si>
  <si>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</si>
  <si>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</si>
  <si>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</si>
  <si>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</si>
  <si>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</si>
  <si>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</si>
  <si>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</si>
  <si>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</si>
  <si>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</si>
  <si>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</si>
  <si>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</si>
  <si>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</si>
  <si>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</si>
  <si>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</si>
  <si>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</si>
  <si>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</si>
  <si>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</si>
  <si>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</si>
  <si>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</si>
  <si>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</si>
  <si>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</si>
  <si>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</si>
  <si>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</si>
  <si>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</si>
  <si>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</si>
  <si>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</si>
  <si>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</si>
  <si>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</si>
  <si>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</si>
  <si>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</si>
  <si>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</si>
  <si>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</si>
  <si>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</si>
  <si>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</si>
  <si>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</si>
  <si>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</si>
  <si>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</si>
  <si>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</si>
  <si>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</si>
  <si>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</si>
  <si>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</si>
  <si>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</si>
  <si>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</si>
  <si>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</si>
  <si>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</si>
  <si>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</si>
  <si>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</si>
  <si>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</si>
  <si>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</si>
  <si>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</si>
  <si>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</si>
  <si>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</si>
  <si>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</si>
  <si>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</si>
  <si>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</si>
  <si>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</si>
  <si>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</si>
  <si>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</si>
  <si>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</si>
  <si>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</si>
  <si>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</si>
  <si>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</si>
  <si>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</si>
  <si>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</si>
  <si>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</si>
  <si>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</si>
  <si>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</si>
  <si>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</si>
  <si>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</si>
  <si>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</si>
  <si>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</si>
  <si>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</si>
  <si>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</si>
  <si>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</si>
  <si>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</si>
  <si>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</si>
  <si>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</si>
  <si>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</si>
  <si>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</si>
  <si>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</si>
  <si>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</si>
  <si>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</si>
  <si>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</si>
  <si>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</si>
  <si>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</si>
  <si>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</si>
  <si>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</si>
  <si>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</si>
  <si>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</si>
  <si>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</si>
  <si>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</si>
  <si>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</si>
  <si>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</si>
  <si>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</si>
  <si>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</si>
  <si>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</si>
  <si>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</si>
  <si>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</si>
  <si>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</si>
  <si>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</si>
  <si>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</si>
  <si>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</si>
  <si>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</si>
  <si>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</si>
  <si>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</si>
  <si>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</si>
  <si>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</si>
  <si>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</si>
  <si>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</si>
  <si>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</si>
  <si>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</si>
  <si>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</si>
  <si>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</si>
  <si>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</si>
  <si>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</si>
  <si>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</si>
  <si>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</si>
  <si>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</si>
  <si>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</si>
  <si>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</si>
  <si>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</si>
  <si>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</si>
  <si>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</si>
  <si>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</si>
  <si>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</si>
  <si>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</si>
  <si>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</si>
  <si>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</si>
  <si>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</si>
  <si>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</si>
  <si>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</si>
  <si>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</si>
  <si>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</si>
  <si>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</si>
  <si>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</si>
  <si>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</si>
  <si>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</si>
  <si>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</si>
  <si>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</si>
  <si>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</si>
  <si>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</si>
  <si>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</si>
  <si>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</si>
  <si>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</si>
  <si>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</si>
  <si>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</si>
  <si>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</si>
  <si>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</si>
  <si>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</si>
  <si>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</si>
  <si>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</si>
  <si>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</si>
  <si>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</si>
  <si>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</si>
  <si>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</si>
  <si>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</si>
  <si>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</si>
  <si>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</si>
  <si>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</si>
  <si>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</si>
  <si>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</si>
  <si>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</si>
  <si>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</si>
  <si>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</si>
  <si>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</si>
  <si>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</si>
  <si>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</si>
  <si>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</si>
  <si>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</si>
  <si>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</si>
  <si>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</si>
  <si>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</si>
  <si>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</si>
  <si>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</si>
  <si>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</si>
  <si>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</si>
  <si>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</si>
  <si>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</si>
  <si>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</si>
  <si>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</si>
  <si>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</si>
  <si>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</si>
  <si>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</si>
  <si>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</si>
  <si>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</si>
  <si>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</si>
  <si>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</si>
  <si>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</si>
  <si>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</si>
  <si>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</si>
  <si>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</si>
  <si>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</si>
  <si>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</si>
  <si>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</si>
  <si>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</si>
  <si>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</si>
  <si>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</si>
  <si>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</si>
  <si>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</si>
  <si>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</si>
  <si>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</si>
  <si>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</si>
  <si>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</si>
  <si>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</si>
  <si>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</si>
  <si>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</si>
  <si>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</si>
  <si>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</si>
  <si>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</si>
  <si>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</si>
  <si>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</si>
  <si>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</si>
  <si>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</si>
  <si>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</si>
  <si>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</si>
  <si>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</si>
  <si>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</si>
  <si>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</si>
  <si>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</si>
  <si>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</si>
  <si>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</si>
  <si>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</si>
  <si>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</si>
  <si>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</si>
  <si>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</si>
  <si>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</si>
  <si>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</si>
  <si>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</si>
  <si>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</si>
  <si>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</si>
  <si>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</si>
  <si>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</si>
  <si>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</si>
  <si>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</si>
  <si>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</si>
  <si>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</si>
  <si>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</si>
  <si>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</si>
  <si>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</si>
  <si>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</si>
  <si>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</si>
  <si>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</si>
  <si>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</si>
  <si>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</si>
  <si>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</si>
  <si>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</si>
  <si>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</si>
  <si>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</si>
  <si>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</si>
  <si>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</si>
  <si>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</si>
  <si>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</si>
  <si>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</si>
  <si>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</si>
  <si>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</si>
  <si>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</si>
  <si>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</si>
  <si>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</si>
  <si>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</si>
  <si>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</si>
  <si>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</si>
  <si>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</si>
  <si>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</si>
  <si>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</si>
  <si>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</si>
  <si>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</si>
  <si>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</si>
  <si>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</si>
  <si>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</si>
  <si>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</si>
  <si>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</si>
  <si>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</si>
  <si>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</si>
  <si>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</si>
  <si>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</si>
  <si>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</si>
  <si>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</si>
  <si>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</si>
  <si>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</si>
  <si>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</si>
  <si>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</si>
  <si>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</si>
  <si>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</si>
  <si>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</si>
  <si>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</si>
  <si>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</si>
  <si>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</si>
  <si>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</si>
  <si>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</si>
  <si>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</si>
  <si>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</si>
  <si>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</si>
  <si>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</si>
  <si>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</si>
  <si>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</si>
  <si>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</si>
  <si>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</si>
  <si>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</si>
  <si>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</si>
  <si>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</si>
  <si>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</si>
  <si>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</si>
  <si>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</si>
  <si>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</si>
  <si>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</si>
  <si>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</si>
  <si>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</si>
  <si>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</si>
  <si>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</si>
  <si>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</si>
  <si>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</si>
  <si>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</si>
  <si>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</si>
  <si>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</si>
  <si>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</si>
  <si>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</si>
  <si>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</si>
  <si>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</si>
  <si>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</si>
  <si>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</si>
  <si>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</si>
  <si>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</si>
  <si>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</si>
  <si>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</si>
  <si>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</si>
  <si>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</si>
  <si>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</si>
  <si>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</si>
  <si>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</si>
  <si>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</si>
  <si>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</si>
  <si>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</si>
  <si>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</si>
  <si>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</si>
  <si>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</si>
  <si>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</si>
  <si>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</si>
  <si>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</si>
  <si>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</si>
  <si>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</si>
  <si>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</si>
  <si>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</si>
  <si>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</si>
  <si>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</si>
  <si>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</si>
  <si>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</si>
  <si>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</si>
  <si>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</si>
  <si>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</si>
  <si>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</si>
  <si>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</si>
  <si>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</si>
  <si>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</si>
  <si>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</si>
  <si>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</si>
  <si>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</si>
  <si>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</si>
  <si>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</si>
  <si>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</si>
  <si>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</si>
  <si>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</si>
  <si>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</si>
  <si>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</si>
  <si>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</si>
  <si>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</si>
  <si>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</si>
  <si>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</si>
  <si>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</si>
  <si>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</si>
  <si>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</si>
  <si>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</si>
  <si>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</si>
  <si>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</si>
  <si>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</si>
  <si>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</si>
  <si>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</si>
  <si>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</si>
  <si>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</si>
  <si>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</si>
  <si>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</si>
  <si>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</si>
  <si>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</si>
  <si>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</si>
  <si>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</si>
  <si>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</si>
  <si>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</si>
  <si>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</si>
  <si>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</si>
  <si>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</si>
  <si>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</si>
  <si>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</si>
  <si>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</si>
  <si>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</si>
  <si>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</si>
  <si>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</si>
  <si>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</si>
  <si>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</si>
  <si>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</si>
  <si>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</si>
  <si>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</si>
  <si>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</si>
  <si>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</si>
  <si>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</si>
  <si>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</si>
  <si>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</si>
  <si>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</si>
  <si>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</si>
  <si>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</si>
  <si>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</si>
  <si>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</si>
  <si>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</si>
  <si>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</si>
  <si>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</si>
  <si>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</si>
  <si>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</si>
  <si>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</si>
  <si>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</si>
  <si>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</si>
  <si>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</si>
  <si>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</si>
  <si>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</si>
  <si>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</si>
  <si>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</si>
  <si>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</si>
  <si>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</si>
  <si>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</si>
  <si>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</si>
  <si>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</si>
  <si>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</si>
  <si>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</si>
  <si>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</si>
  <si>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</si>
  <si>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</si>
  <si>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</si>
  <si>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</si>
  <si>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</si>
  <si>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</si>
  <si>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</si>
  <si>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</si>
  <si>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</si>
  <si>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</si>
  <si>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</si>
  <si>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</si>
  <si>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</si>
  <si>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</si>
  <si>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</si>
  <si>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</si>
  <si>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</si>
  <si>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</si>
  <si>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</si>
  <si>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</si>
  <si>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</si>
  <si>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</si>
  <si>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</si>
  <si>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</si>
  <si>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</si>
  <si>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</si>
  <si>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</si>
  <si>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</si>
  <si>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</si>
  <si>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</si>
  <si>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</si>
  <si>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</si>
  <si>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</si>
  <si>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</si>
  <si>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</si>
  <si>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</si>
  <si>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</si>
  <si>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</si>
  <si>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</si>
  <si>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</si>
  <si>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</si>
  <si>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</si>
  <si>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</si>
  <si>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</si>
  <si>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</si>
  <si>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</si>
  <si>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</si>
  <si>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</si>
  <si>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</si>
  <si>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</si>
  <si>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</si>
  <si>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</si>
  <si>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</si>
  <si>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</si>
  <si>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</si>
  <si>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</si>
  <si>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</si>
  <si>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</si>
  <si>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</si>
  <si>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</si>
  <si>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</si>
  <si>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</si>
  <si>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</si>
  <si>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</si>
  <si>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</si>
  <si>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</si>
  <si>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</si>
  <si>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</si>
  <si>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</si>
  <si>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</si>
  <si>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</si>
  <si>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</si>
  <si>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</si>
  <si>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</si>
  <si>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</si>
  <si>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</si>
  <si>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</si>
  <si>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</si>
  <si>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</si>
  <si>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</si>
  <si>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</si>
  <si>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</si>
  <si>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</si>
  <si>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</si>
  <si>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</si>
  <si>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</si>
  <si>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</si>
  <si>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</si>
  <si>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</si>
  <si>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</si>
  <si>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</si>
  <si>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</si>
  <si>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</si>
  <si>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</si>
  <si>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</si>
  <si>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</si>
  <si>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</si>
  <si>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</si>
  <si>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</si>
  <si>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</si>
  <si>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</si>
  <si>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</si>
  <si>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</si>
  <si>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</si>
  <si>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</si>
  <si>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</si>
  <si>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</si>
  <si>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</si>
  <si>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</si>
  <si>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</si>
  <si>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</si>
  <si>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</si>
  <si>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</si>
  <si>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</si>
  <si>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</si>
  <si>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</si>
  <si>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</si>
  <si>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</si>
  <si>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</si>
  <si>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</si>
  <si>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</si>
  <si>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</si>
  <si>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</si>
  <si>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</si>
  <si>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</si>
  <si>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</si>
  <si>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</si>
  <si>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</si>
  <si>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</si>
  <si>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</si>
  <si>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</si>
  <si>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</si>
  <si>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</si>
  <si>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</si>
  <si>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</si>
  <si>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</si>
  <si>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</si>
  <si>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</si>
  <si>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</si>
  <si>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</si>
  <si>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</si>
  <si>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</si>
  <si>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</si>
  <si>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</si>
  <si>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</si>
  <si>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</si>
  <si>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</si>
  <si>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</si>
  <si>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</si>
  <si>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</si>
  <si>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</si>
  <si>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</si>
  <si>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</si>
  <si>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</si>
  <si>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</si>
  <si>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</si>
  <si>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</si>
  <si>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</si>
  <si>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</si>
  <si>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</si>
  <si>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</si>
  <si>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</si>
  <si>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</si>
  <si>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</si>
  <si>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</si>
  <si>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</si>
  <si>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</si>
  <si>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</si>
  <si>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</si>
  <si>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</si>
  <si>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</si>
  <si>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</si>
  <si>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</si>
  <si>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</si>
  <si>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</si>
  <si>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</si>
  <si>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</si>
  <si>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</si>
  <si>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</si>
  <si>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</si>
  <si>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</si>
  <si>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</si>
  <si>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</si>
  <si>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</si>
  <si>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</si>
  <si>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</si>
  <si>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</si>
  <si>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</si>
  <si>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</si>
  <si>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</si>
  <si>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</si>
  <si>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</si>
  <si>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</si>
  <si>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</si>
  <si>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</si>
  <si>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</si>
  <si>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</si>
  <si>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</si>
  <si>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</si>
  <si>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</si>
  <si>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</si>
  <si>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</si>
  <si>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</si>
  <si>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</si>
  <si>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</si>
  <si>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</si>
  <si>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</si>
  <si>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</si>
  <si>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</si>
  <si>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</si>
  <si>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</si>
  <si>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</si>
  <si>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</si>
  <si>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</si>
  <si>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</si>
  <si>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</si>
  <si>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</si>
  <si>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</si>
  <si>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</si>
  <si>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</si>
  <si>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</si>
  <si>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</si>
  <si>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</si>
  <si>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</si>
  <si>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</si>
  <si>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</si>
  <si>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</si>
  <si>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</si>
  <si>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</si>
  <si>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</si>
  <si>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</si>
  <si>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</si>
  <si>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</si>
  <si>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</si>
  <si>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</si>
  <si>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</si>
  <si>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</si>
  <si>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</si>
  <si>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</si>
  <si>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</si>
  <si>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</si>
  <si>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</si>
  <si>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</si>
  <si>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</si>
  <si>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</si>
  <si>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</si>
  <si>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</si>
  <si>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</si>
  <si>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</si>
  <si>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</si>
  <si>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</si>
  <si>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</si>
  <si>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</si>
  <si>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</si>
  <si>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</si>
  <si>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</si>
  <si>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</si>
  <si>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</si>
  <si>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</si>
  <si>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</si>
  <si>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</si>
  <si>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</si>
  <si>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</si>
  <si>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</si>
  <si>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</si>
  <si>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</si>
  <si>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</si>
  <si>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</si>
  <si>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</si>
  <si>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</si>
  <si>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</si>
  <si>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</si>
  <si>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</si>
  <si>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</si>
  <si>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</si>
  <si>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</si>
  <si>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</si>
  <si>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</si>
  <si>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</si>
  <si>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</si>
  <si>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</si>
  <si>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</si>
  <si>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</si>
  <si>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</si>
  <si>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</si>
  <si>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</si>
  <si>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</si>
  <si>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</si>
  <si>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</si>
  <si>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</si>
  <si>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</si>
  <si>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</si>
  <si>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</si>
  <si>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</si>
  <si>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</si>
  <si>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</si>
  <si>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</si>
  <si>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</si>
  <si>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</si>
  <si>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</si>
  <si>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</si>
  <si>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</si>
  <si>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</si>
  <si>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</si>
  <si>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</si>
  <si>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</si>
  <si>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</si>
  <si>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</si>
  <si>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</si>
  <si>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</si>
  <si>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</si>
  <si>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</si>
  <si>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</si>
  <si>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</si>
  <si>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</si>
  <si>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</si>
  <si>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</si>
  <si>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</si>
  <si>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</si>
  <si>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</si>
  <si>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</si>
  <si>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</si>
  <si>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</si>
  <si>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</si>
  <si>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</si>
  <si>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</si>
  <si>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</si>
  <si>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</si>
  <si>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</si>
  <si>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</si>
  <si>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</si>
  <si>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</si>
  <si>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</si>
  <si>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</si>
  <si>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</si>
  <si>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</si>
  <si>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</si>
  <si>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</si>
  <si>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</si>
  <si>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</si>
  <si>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</si>
  <si>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</si>
  <si>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</si>
  <si>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</si>
  <si>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</si>
  <si>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</si>
  <si>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</si>
  <si>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</si>
  <si>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</si>
  <si>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</si>
  <si>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</si>
  <si>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</si>
  <si>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</si>
  <si>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</si>
  <si>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</si>
  <si>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</si>
  <si>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</si>
  <si>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</si>
  <si>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</si>
  <si>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</si>
  <si>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</si>
  <si>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</si>
  <si>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</si>
  <si>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</si>
  <si>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</si>
  <si>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</si>
  <si>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</si>
  <si>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</si>
  <si>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</si>
  <si>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</si>
  <si>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</si>
  <si>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</si>
  <si>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</si>
  <si>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</si>
  <si>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</si>
  <si>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</si>
  <si>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</si>
  <si>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</si>
  <si>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</si>
  <si>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</si>
  <si>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</si>
  <si>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</si>
  <si>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</si>
  <si>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</si>
  <si>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</si>
  <si>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</si>
  <si>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</si>
  <si>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</si>
  <si>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</si>
  <si>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</si>
  <si>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</si>
  <si>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</si>
  <si>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</si>
  <si>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</si>
  <si>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</si>
  <si>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</si>
  <si>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</si>
  <si>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</si>
  <si>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</si>
  <si>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</si>
  <si>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</si>
  <si>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</si>
  <si>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</si>
  <si>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</si>
  <si>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</si>
  <si>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</si>
  <si>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</si>
  <si>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</si>
  <si>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</si>
  <si>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</si>
  <si>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</si>
  <si>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</si>
  <si>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</si>
  <si>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</si>
  <si>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</si>
  <si>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</si>
  <si>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</si>
  <si>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</si>
  <si>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</si>
  <si>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</si>
  <si>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</si>
  <si>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</si>
  <si>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</si>
  <si>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</si>
  <si>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</si>
  <si>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</si>
  <si>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</si>
  <si>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</si>
  <si>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</si>
  <si>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</si>
  <si>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</si>
  <si>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</si>
  <si>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</si>
  <si>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</si>
  <si>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</si>
  <si>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</si>
  <si>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</si>
  <si>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</si>
  <si>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</si>
  <si>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</si>
  <si>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</si>
  <si>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</si>
  <si>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</si>
  <si>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</si>
  <si>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</si>
  <si>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</si>
  <si>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</si>
  <si>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</si>
  <si>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</si>
  <si>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</si>
  <si>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</si>
  <si>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</si>
  <si>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</si>
  <si>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</si>
  <si>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</si>
  <si>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</si>
  <si>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</si>
  <si>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</si>
  <si>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</si>
  <si>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</si>
  <si>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</si>
  <si>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</si>
  <si>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</si>
  <si>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</si>
  <si>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</si>
  <si>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</si>
  <si>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</si>
  <si>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</si>
  <si>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</si>
  <si>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</si>
  <si>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</si>
  <si>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</si>
  <si>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</si>
  <si>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</si>
  <si>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</si>
  <si>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</si>
  <si>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</si>
  <si>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</si>
  <si>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</si>
  <si>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</si>
  <si>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</si>
  <si>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</si>
  <si>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</si>
  <si>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</si>
  <si>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</si>
  <si>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</si>
  <si>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</si>
  <si>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</si>
  <si>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</si>
  <si>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</si>
  <si>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</si>
  <si>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</si>
  <si>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</si>
  <si>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</si>
  <si>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</si>
  <si>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</si>
  <si>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</si>
  <si>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</si>
  <si>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</si>
  <si>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</si>
  <si>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</si>
  <si>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</si>
  <si>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</si>
  <si>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</si>
  <si>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</si>
  <si>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</si>
  <si>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</si>
  <si>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</si>
  <si>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</si>
  <si>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</si>
  <si>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</si>
  <si>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</si>
  <si>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</si>
  <si>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</si>
  <si>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</si>
  <si>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</si>
  <si>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</si>
  <si>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</si>
  <si>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</si>
  <si>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</si>
  <si>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</si>
  <si>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</si>
  <si>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</si>
  <si>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</si>
  <si>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</si>
  <si>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</si>
  <si>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</si>
  <si>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</si>
  <si>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</si>
  <si>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</si>
  <si>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</si>
  <si>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</si>
  <si>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</si>
  <si>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</si>
  <si>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</si>
  <si>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</si>
  <si>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</si>
  <si>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</si>
  <si>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</si>
  <si>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</si>
  <si>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</si>
  <si>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</si>
  <si>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</si>
  <si>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</si>
  <si>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</si>
  <si>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</si>
  <si>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</si>
  <si>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</si>
  <si>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</si>
  <si>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</si>
  <si>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</si>
  <si>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</si>
  <si>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</si>
  <si>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</si>
  <si>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</si>
  <si>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</si>
  <si>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</si>
  <si>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</si>
  <si>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</si>
  <si>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</si>
  <si>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</si>
  <si>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</si>
  <si>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</si>
  <si>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</si>
  <si>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</si>
  <si>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</si>
  <si>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</si>
  <si>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</si>
  <si>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</si>
  <si>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</si>
  <si>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</si>
  <si>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</si>
  <si>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</si>
  <si>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</si>
  <si>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</si>
  <si>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</si>
  <si>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</si>
  <si>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</si>
  <si>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</si>
  <si>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</si>
  <si>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</si>
  <si>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</si>
  <si>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</si>
  <si>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</si>
  <si>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</si>
  <si>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</si>
  <si>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</si>
  <si>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</si>
  <si>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</si>
  <si>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</si>
  <si>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</si>
  <si>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</si>
  <si>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</si>
  <si>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</si>
  <si>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</si>
  <si>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</si>
  <si>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</si>
  <si>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</si>
  <si>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</si>
  <si>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</si>
  <si>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</si>
  <si>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</si>
  <si>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</si>
  <si>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</si>
  <si>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</si>
  <si>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</si>
  <si>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</si>
  <si>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</si>
  <si>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</si>
  <si>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</si>
  <si>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</si>
  <si>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</si>
  <si>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</si>
  <si>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</si>
  <si>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</si>
  <si>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</si>
  <si>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</si>
  <si>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</si>
  <si>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</si>
  <si>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</si>
  <si>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</si>
  <si>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</si>
  <si>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</si>
  <si>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</si>
  <si>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</si>
  <si>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</si>
  <si>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</si>
  <si>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</si>
  <si>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</si>
  <si>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</si>
  <si>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</si>
  <si>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</si>
  <si>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</si>
  <si>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</si>
  <si>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</si>
  <si>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</si>
  <si>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</si>
  <si>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</si>
  <si>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</si>
  <si>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</si>
  <si>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</si>
  <si>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</si>
  <si>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</si>
  <si>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</si>
  <si>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</si>
  <si>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</si>
  <si>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</si>
  <si>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</si>
  <si>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</si>
  <si>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</si>
  <si>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</si>
  <si>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</si>
  <si>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</si>
  <si>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</si>
  <si>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</si>
  <si>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</si>
  <si>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</si>
  <si>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</si>
  <si>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</si>
  <si>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</si>
  <si>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</si>
  <si>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</si>
  <si>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</si>
  <si>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</si>
  <si>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</si>
  <si>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</si>
  <si>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</si>
  <si>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</si>
  <si>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</si>
  <si>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</si>
  <si>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</si>
  <si>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</si>
  <si>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</si>
  <si>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</si>
  <si>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</si>
  <si>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</si>
  <si>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</si>
  <si>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</si>
  <si>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</si>
  <si>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</si>
  <si>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</si>
  <si>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</si>
  <si>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</si>
  <si>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</si>
  <si>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</si>
  <si>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</si>
  <si>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</si>
  <si>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</si>
  <si>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</si>
  <si>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</si>
  <si>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</si>
  <si>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</si>
  <si>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</si>
  <si>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</si>
  <si>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</si>
  <si>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</si>
  <si>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</si>
  <si>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</si>
  <si>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</si>
  <si>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</si>
  <si>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</si>
  <si>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</si>
  <si>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</si>
  <si>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</si>
  <si>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</si>
  <si>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</si>
  <si>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</si>
  <si>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</si>
  <si>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</si>
  <si>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</si>
  <si>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</si>
  <si>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</si>
  <si>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</si>
  <si>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</si>
  <si>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</si>
  <si>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</si>
  <si>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</si>
  <si>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</si>
  <si>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</si>
  <si>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</si>
  <si>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</si>
  <si>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</si>
  <si>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</si>
  <si>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</si>
  <si>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</si>
  <si>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</si>
  <si>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</si>
  <si>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</si>
  <si>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</si>
  <si>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</si>
  <si>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</si>
  <si>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</si>
  <si>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</si>
  <si>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</si>
  <si>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</si>
  <si>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</si>
  <si>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</si>
  <si>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</si>
  <si>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</si>
  <si>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</si>
  <si>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</si>
  <si>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</si>
  <si>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</si>
  <si>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</si>
  <si>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</si>
  <si>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</si>
  <si>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</si>
  <si>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</si>
  <si>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</si>
  <si>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</si>
  <si>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</si>
  <si>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</si>
  <si>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</si>
  <si>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</si>
  <si>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</si>
  <si>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</si>
  <si>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</si>
  <si>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</si>
  <si>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</si>
  <si>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</si>
  <si>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</si>
  <si>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</si>
  <si>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</si>
  <si>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</si>
  <si>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</si>
  <si>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</si>
  <si>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</si>
  <si>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</si>
  <si>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</si>
  <si>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</si>
  <si>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</si>
  <si>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</si>
  <si>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</si>
  <si>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</si>
  <si>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</si>
  <si>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</si>
  <si>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</si>
  <si>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</si>
  <si>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</si>
  <si>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</si>
  <si>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</si>
  <si>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</si>
  <si>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</si>
  <si>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</si>
  <si>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</si>
  <si>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</si>
  <si>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</si>
  <si>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</si>
  <si>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</si>
  <si>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</si>
  <si>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</si>
  <si>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</si>
  <si>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</si>
  <si>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</si>
  <si>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</si>
  <si>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</si>
  <si>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</si>
  <si>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</si>
  <si>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</si>
  <si>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</si>
  <si>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</si>
  <si>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</si>
  <si>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</si>
  <si>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</si>
  <si>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</si>
  <si>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</si>
  <si>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</si>
  <si>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</si>
  <si>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</si>
  <si>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</si>
  <si>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</si>
  <si>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</si>
  <si>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</si>
  <si>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</si>
  <si>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</si>
  <si>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</si>
  <si>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</si>
  <si>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</si>
  <si>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</si>
  <si>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</si>
  <si>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</si>
  <si>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</si>
  <si>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</si>
  <si>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</si>
  <si>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</si>
  <si>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</si>
  <si>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</si>
  <si>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</si>
  <si>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</si>
  <si>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</si>
  <si>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</si>
  <si>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</si>
  <si>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</si>
  <si>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</si>
  <si>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</si>
  <si>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</si>
  <si>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</si>
  <si>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</si>
  <si>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</si>
  <si>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</si>
  <si>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</si>
  <si>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</si>
  <si>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</si>
  <si>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</si>
  <si>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</si>
  <si>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</si>
  <si>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</si>
  <si>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</si>
  <si>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</si>
  <si>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</si>
  <si>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</si>
  <si>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</si>
  <si>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</si>
  <si>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</si>
  <si>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</si>
  <si>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</si>
  <si>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</si>
  <si>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</si>
  <si>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</si>
  <si>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</si>
  <si>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</si>
  <si>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</si>
  <si>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</si>
  <si>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</si>
  <si>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</si>
  <si>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</si>
  <si>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</si>
  <si>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</si>
  <si>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</si>
  <si>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</si>
  <si>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</si>
  <si>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</si>
  <si>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</si>
  <si>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</si>
  <si>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</si>
  <si>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</si>
  <si>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</si>
  <si>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</si>
  <si>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</si>
  <si>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</si>
  <si>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</si>
  <si>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</si>
  <si>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</si>
  <si>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</si>
  <si>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</si>
  <si>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</si>
  <si>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</si>
  <si>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</si>
  <si>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</si>
  <si>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</si>
  <si>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</si>
  <si>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</si>
  <si>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</si>
  <si>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</si>
  <si>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</si>
  <si>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</si>
  <si>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</si>
  <si>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</si>
  <si>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</si>
  <si>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</si>
  <si>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</si>
  <si>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</si>
  <si>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</si>
  <si>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</si>
  <si>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</si>
  <si>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</si>
  <si>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</si>
  <si>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</si>
  <si>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</si>
  <si>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</si>
  <si>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</si>
  <si>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</si>
  <si>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</si>
  <si>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</si>
  <si>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</si>
  <si>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</si>
  <si>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</si>
  <si>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</si>
  <si>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</si>
  <si>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</si>
  <si>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</si>
  <si>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</si>
  <si>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</si>
  <si>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</si>
  <si>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</si>
  <si>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</si>
  <si>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</si>
  <si>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</si>
  <si>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</si>
  <si>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</si>
  <si>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</si>
  <si>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</si>
  <si>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</si>
  <si>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</si>
  <si>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</si>
  <si>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</si>
  <si>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</si>
  <si>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</si>
  <si>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</si>
  <si>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</si>
  <si>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</si>
  <si>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</si>
  <si>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</si>
  <si>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</si>
  <si>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</si>
  <si>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</si>
  <si>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</si>
  <si>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</si>
  <si>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</si>
  <si>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</si>
  <si>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</si>
  <si>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</si>
  <si>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</si>
  <si>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</si>
  <si>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</si>
  <si>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</si>
  <si>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</si>
  <si>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</si>
  <si>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</si>
  <si>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</si>
  <si>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</si>
  <si>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</si>
  <si>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</si>
  <si>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</si>
  <si>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</si>
  <si>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</si>
  <si>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</si>
  <si>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</si>
  <si>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</si>
  <si>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</si>
  <si>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</si>
  <si>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</si>
  <si>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</si>
  <si>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</si>
  <si>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</si>
  <si>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</si>
  <si>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</si>
  <si>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</si>
  <si>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</si>
  <si>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</si>
  <si>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</si>
  <si>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</si>
  <si>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</si>
  <si>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</si>
  <si>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</si>
  <si>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</si>
  <si>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</si>
  <si>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</si>
  <si>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</si>
  <si>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</si>
  <si>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</si>
  <si>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</si>
  <si>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</si>
  <si>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</si>
  <si>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</si>
  <si>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</si>
  <si>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</si>
  <si>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</si>
  <si>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</si>
  <si>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</si>
  <si>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</si>
  <si>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</si>
  <si>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</si>
  <si>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</si>
  <si>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</si>
  <si>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</si>
  <si>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</si>
  <si>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</si>
  <si>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</si>
  <si>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</si>
  <si>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</si>
  <si>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</si>
  <si>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</si>
  <si>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</si>
  <si>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</si>
  <si>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</si>
  <si>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</si>
  <si>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</si>
  <si>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</si>
  <si>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</si>
  <si>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</si>
  <si>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</si>
  <si>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</si>
  <si>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</si>
  <si>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</si>
  <si>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</si>
  <si>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</si>
  <si>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</si>
  <si>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</si>
  <si>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</si>
  <si>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</si>
  <si>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</si>
  <si>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</si>
  <si>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</si>
  <si>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</si>
  <si>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</si>
  <si>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</si>
  <si>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</si>
  <si>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</si>
  <si>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</si>
  <si>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</si>
  <si>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</si>
  <si>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</si>
  <si>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</si>
  <si>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</si>
  <si>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</si>
  <si>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</si>
  <si>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</si>
  <si>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</si>
  <si>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</si>
  <si>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</si>
  <si>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</si>
  <si>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</si>
  <si>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</si>
  <si>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</si>
  <si>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</si>
  <si>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</si>
  <si>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</si>
  <si>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</si>
  <si>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</si>
  <si>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</si>
  <si>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</si>
  <si>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</si>
  <si>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</si>
  <si>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</si>
  <si>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</si>
  <si>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</si>
  <si>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</si>
  <si>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</si>
  <si>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</si>
  <si>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</si>
  <si>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</si>
  <si>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</si>
  <si>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</si>
  <si>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</si>
  <si>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</si>
  <si>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</si>
  <si>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</si>
  <si>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</si>
  <si>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</si>
  <si>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</si>
  <si>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</si>
  <si>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</si>
  <si>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</si>
  <si>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</si>
  <si>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</si>
  <si>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</si>
  <si>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</si>
  <si>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</si>
  <si>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</si>
  <si>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</si>
  <si>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</si>
  <si>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</si>
  <si>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</si>
  <si>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</si>
  <si>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</si>
  <si>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</si>
  <si>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</si>
  <si>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</si>
  <si>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</si>
  <si>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</si>
  <si>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</si>
  <si>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</si>
  <si>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</si>
  <si>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</si>
  <si>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</si>
  <si>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</si>
  <si>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</si>
  <si>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</si>
  <si>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</si>
  <si>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</si>
  <si>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</si>
  <si>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</si>
  <si>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</si>
  <si>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</si>
  <si>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</si>
  <si>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</si>
  <si>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</si>
  <si>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</si>
  <si>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</si>
  <si>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</si>
  <si>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</si>
  <si>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</si>
  <si>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</si>
  <si>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</si>
  <si>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</si>
  <si>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</si>
  <si>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</si>
  <si>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</si>
  <si>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</si>
  <si>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</si>
  <si>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</si>
  <si>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</si>
  <si>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</si>
  <si>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</si>
  <si>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</si>
  <si>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</si>
  <si>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</si>
  <si>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</si>
  <si>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</si>
  <si>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</si>
  <si>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</si>
  <si>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</si>
  <si>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</si>
  <si>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</si>
  <si>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</si>
  <si>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</si>
  <si>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</si>
  <si>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</si>
  <si>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</si>
  <si>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</si>
  <si>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</si>
  <si>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</si>
  <si>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</si>
  <si>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</si>
  <si>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</si>
  <si>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</si>
  <si>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</si>
  <si>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</si>
  <si>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</si>
  <si>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</si>
  <si>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</si>
  <si>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</si>
  <si>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</si>
  <si>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</si>
  <si>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</si>
  <si>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</si>
  <si>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</si>
  <si>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</si>
  <si>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</si>
  <si>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</si>
  <si>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</si>
  <si>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</si>
  <si>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</si>
  <si>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</si>
  <si>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</si>
  <si>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</si>
  <si>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</si>
  <si>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</si>
  <si>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</si>
  <si>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</si>
  <si>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</si>
  <si>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</si>
  <si>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</si>
  <si>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</si>
  <si>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</si>
  <si>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</si>
  <si>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</si>
  <si>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</si>
  <si>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</si>
  <si>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</si>
  <si>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</si>
  <si>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</si>
  <si>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</si>
  <si>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</si>
  <si>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</si>
  <si>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</si>
  <si>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</si>
  <si>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</si>
  <si>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</si>
  <si>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</si>
  <si>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</si>
  <si>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</si>
  <si>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</si>
  <si>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</si>
  <si>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</si>
  <si>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</si>
  <si>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</si>
  <si>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</si>
  <si>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</si>
  <si>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</si>
  <si>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</si>
  <si>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</si>
  <si>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</si>
  <si>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</si>
  <si>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</si>
  <si>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</si>
  <si>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</si>
  <si>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</si>
  <si>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</si>
  <si>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</si>
  <si>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</si>
  <si>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</si>
  <si>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</si>
  <si>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</si>
  <si>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</si>
  <si>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</si>
  <si>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</si>
  <si>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</si>
  <si>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</si>
  <si>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</si>
  <si>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</si>
  <si>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</si>
  <si>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</si>
  <si>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</si>
  <si>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</si>
  <si>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</si>
  <si>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</si>
  <si>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</si>
  <si>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</si>
  <si>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</si>
  <si>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</si>
  <si>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</si>
  <si>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</si>
  <si>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</si>
  <si>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</si>
  <si>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</si>
  <si>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</si>
  <si>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</si>
  <si>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</si>
  <si>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</si>
  <si>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</si>
  <si>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</si>
  <si>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</si>
  <si>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</si>
  <si>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</si>
  <si>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</si>
  <si>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</si>
  <si>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</si>
  <si>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</si>
  <si>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</si>
  <si>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</si>
  <si>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</si>
  <si>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</si>
  <si>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</si>
  <si>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</si>
  <si>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</si>
  <si>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</si>
  <si>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</si>
  <si>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</si>
  <si>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</si>
  <si>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</si>
  <si>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</si>
  <si>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</si>
  <si>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</si>
  <si>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</si>
  <si>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</si>
  <si>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</si>
  <si>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</si>
  <si>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</si>
  <si>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</si>
  <si>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</si>
  <si>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</si>
  <si>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</si>
  <si>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</si>
  <si>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</si>
  <si>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</si>
  <si>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</si>
  <si>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</si>
  <si>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</si>
  <si>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</si>
  <si>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</si>
  <si>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</si>
  <si>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</si>
  <si>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</si>
  <si>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</si>
  <si>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</si>
  <si>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</si>
  <si>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</si>
  <si>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</si>
  <si>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</si>
  <si>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</si>
  <si>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</si>
  <si>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</si>
  <si>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</si>
  <si>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</si>
  <si>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</si>
  <si>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</si>
  <si>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</si>
  <si>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</si>
  <si>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</si>
  <si>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</si>
  <si>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</si>
  <si>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</si>
  <si>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</si>
  <si>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</si>
  <si>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</si>
  <si>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</si>
  <si>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</si>
  <si>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</si>
  <si>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</si>
  <si>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</si>
  <si>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</si>
  <si>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</si>
  <si>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</si>
  <si>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</si>
  <si>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</si>
  <si>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</si>
  <si>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</si>
  <si>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</si>
  <si>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</si>
  <si>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</si>
  <si>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</si>
  <si>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</si>
  <si>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</si>
  <si>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</si>
  <si>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</si>
  <si>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</si>
  <si>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</si>
  <si>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</si>
  <si>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</si>
  <si>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</si>
  <si>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</si>
  <si>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</si>
  <si>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</si>
  <si>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</si>
  <si>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</si>
  <si>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</si>
  <si>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</si>
  <si>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</si>
  <si>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</si>
  <si>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</si>
  <si>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</si>
  <si>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</si>
  <si>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</si>
  <si>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</si>
  <si>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</si>
  <si>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</si>
  <si>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</si>
  <si>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</si>
  <si>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</si>
  <si>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</si>
  <si>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</si>
  <si>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</si>
  <si>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</si>
  <si>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</si>
  <si>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</si>
  <si>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</si>
  <si>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</si>
  <si>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</si>
  <si>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</si>
  <si>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</si>
  <si>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</si>
  <si>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</si>
  <si>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</si>
  <si>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</si>
  <si>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</si>
  <si>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</si>
  <si>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</si>
  <si>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</si>
  <si>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</si>
  <si>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</si>
  <si>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</si>
  <si>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</si>
  <si>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</si>
  <si>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</si>
  <si>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</si>
  <si>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</si>
  <si>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</si>
  <si>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</si>
  <si>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</si>
  <si>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</si>
  <si>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</si>
  <si>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</si>
  <si>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</si>
  <si>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</si>
  <si>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</si>
  <si>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</si>
  <si>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</si>
  <si>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</si>
  <si>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</si>
  <si>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</si>
  <si>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</si>
  <si>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</si>
  <si>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</si>
  <si>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</si>
  <si>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</si>
  <si>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</si>
  <si>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</si>
  <si>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</si>
  <si>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</si>
  <si>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</si>
  <si>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</si>
  <si>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</si>
  <si>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</si>
  <si>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</si>
  <si>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</si>
  <si>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</si>
  <si>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</si>
  <si>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</si>
  <si>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</si>
  <si>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</si>
  <si>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</si>
  <si>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</si>
  <si>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</si>
  <si>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</si>
  <si>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</si>
  <si>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</si>
  <si>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</si>
  <si>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</si>
  <si>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</si>
  <si>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</si>
  <si>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</si>
  <si>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</si>
  <si>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</si>
  <si>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</si>
  <si>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</si>
  <si>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</si>
  <si>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</si>
  <si>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</si>
  <si>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</si>
  <si>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</si>
  <si>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</si>
  <si>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</si>
  <si>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</si>
  <si>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</si>
  <si>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</si>
  <si>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</si>
  <si>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</si>
  <si>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</si>
  <si>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</si>
  <si>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</si>
  <si>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</si>
  <si>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</si>
  <si>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</si>
  <si>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</si>
  <si>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</si>
  <si>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</si>
  <si>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</si>
  <si>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</si>
  <si>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</si>
  <si>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</si>
  <si>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</si>
  <si>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</si>
  <si>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</si>
  <si>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</si>
  <si>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</si>
  <si>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</si>
  <si>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</si>
  <si>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</si>
  <si>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</si>
  <si>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</si>
  <si>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</si>
  <si>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</si>
  <si>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</si>
  <si>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</si>
  <si>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</si>
  <si>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</si>
  <si>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</si>
  <si>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</si>
  <si>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</si>
  <si>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</si>
  <si>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</si>
  <si>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</si>
  <si>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</si>
  <si>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</si>
  <si>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</si>
  <si>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</si>
  <si>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</si>
  <si>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</si>
  <si>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</si>
  <si>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</si>
  <si>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</si>
  <si>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</si>
  <si>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</si>
  <si>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</si>
  <si>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</si>
  <si>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</si>
  <si>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</si>
  <si>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</si>
  <si>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</si>
  <si>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</si>
  <si>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</si>
  <si>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</si>
  <si>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</si>
  <si>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</si>
  <si>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</si>
  <si>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</si>
  <si>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</si>
  <si>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</si>
  <si>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</si>
  <si>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</si>
  <si>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</si>
  <si>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</si>
  <si>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</si>
  <si>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</si>
  <si>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</si>
  <si>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</si>
  <si>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</si>
  <si>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</si>
  <si>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</si>
  <si>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</si>
  <si>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</si>
  <si>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</si>
  <si>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</si>
  <si>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</si>
  <si>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</si>
  <si>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</si>
  <si>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</si>
  <si>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</si>
  <si>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</si>
  <si>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</si>
  <si>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</si>
  <si>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</si>
  <si>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</si>
  <si>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</si>
  <si>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</si>
  <si>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</si>
  <si>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</si>
  <si>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</si>
  <si>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</si>
  <si>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</si>
  <si>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</si>
  <si>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</si>
  <si>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</si>
  <si>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</si>
  <si>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</si>
  <si>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</si>
  <si>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</si>
  <si>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</si>
  <si>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</si>
  <si>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</si>
  <si>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</si>
  <si>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</si>
  <si>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</si>
  <si>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</si>
  <si>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</si>
  <si>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</si>
  <si>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</si>
  <si>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</si>
  <si>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</si>
  <si>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</si>
  <si>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</si>
  <si>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</si>
  <si>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</si>
  <si>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</si>
  <si>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</si>
  <si>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</si>
  <si>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</si>
  <si>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</si>
  <si>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</si>
  <si>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</si>
  <si>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</si>
  <si>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</si>
  <si>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</si>
  <si>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</si>
  <si>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</si>
  <si>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</si>
  <si>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</si>
  <si>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</si>
  <si>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</si>
  <si>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</si>
  <si>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</si>
  <si>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</si>
  <si>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</si>
  <si>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</si>
  <si>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</si>
  <si>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</si>
  <si>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</si>
  <si>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</si>
  <si>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</si>
  <si>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</si>
  <si>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</si>
  <si>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</si>
  <si>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</si>
  <si>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</si>
  <si>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</si>
  <si>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</si>
  <si>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</si>
  <si>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</si>
  <si>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</si>
  <si>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</si>
  <si>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</si>
  <si>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</si>
  <si>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</si>
  <si>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</si>
  <si>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</si>
  <si>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</si>
  <si>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</si>
  <si>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</si>
  <si>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</si>
  <si>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</si>
  <si>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</si>
  <si>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</si>
  <si>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</si>
  <si>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</si>
  <si>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</si>
  <si>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</si>
  <si>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</si>
  <si>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</si>
  <si>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</si>
  <si>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</si>
  <si>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</si>
  <si>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</si>
  <si>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</si>
  <si>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</si>
  <si>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</si>
  <si>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</si>
  <si>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</si>
  <si>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</si>
  <si>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</si>
  <si>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</si>
  <si>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</si>
  <si>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</si>
  <si>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</si>
  <si>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</si>
  <si>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</si>
  <si>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</si>
  <si>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</si>
  <si>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</si>
  <si>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</si>
  <si>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</si>
  <si>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</si>
  <si>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</si>
  <si>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</si>
  <si>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</si>
  <si>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</si>
  <si>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</si>
  <si>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</si>
  <si>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</si>
  <si>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</si>
  <si>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</si>
  <si>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</si>
  <si>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</si>
  <si>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</si>
  <si>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</si>
  <si>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</si>
  <si>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</si>
  <si>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</si>
  <si>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</si>
  <si>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</si>
  <si>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</si>
  <si>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</si>
  <si>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</si>
  <si>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</si>
  <si>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</si>
  <si>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</si>
  <si>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</si>
  <si>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</si>
  <si>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</si>
  <si>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</si>
  <si>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</si>
  <si>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</si>
  <si>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</si>
  <si>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</si>
  <si>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</si>
  <si>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</si>
  <si>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</si>
  <si>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</si>
  <si>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</si>
  <si>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</si>
  <si>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</si>
  <si>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</si>
  <si>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</si>
  <si>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</si>
  <si>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</si>
  <si>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</si>
  <si>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</si>
  <si>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</si>
  <si>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</si>
  <si>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</si>
  <si>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</si>
  <si>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</si>
  <si>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</si>
  <si>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</si>
  <si>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</si>
  <si>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</si>
  <si>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</si>
  <si>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</si>
  <si>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</si>
  <si>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</si>
  <si>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</si>
  <si>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</si>
  <si>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</si>
  <si>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</si>
  <si>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</si>
  <si>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</si>
  <si>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</si>
  <si>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</si>
  <si>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</si>
  <si>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</si>
  <si>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</si>
  <si>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</si>
  <si>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</si>
  <si>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</si>
  <si>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</si>
  <si>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</si>
  <si>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</si>
  <si>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</si>
  <si>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</si>
  <si>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</si>
  <si>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</si>
  <si>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</si>
  <si>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</si>
  <si>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</si>
  <si>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</si>
  <si>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</si>
  <si>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</si>
  <si>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</si>
  <si>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</si>
  <si>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</si>
  <si>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</si>
  <si>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</si>
  <si>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</si>
  <si>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</si>
  <si>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</si>
  <si>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</si>
  <si>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</si>
  <si>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</si>
  <si>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</si>
  <si>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</si>
  <si>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</si>
  <si>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</si>
  <si>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</si>
  <si>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</si>
  <si>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</si>
  <si>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</si>
  <si>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</si>
  <si>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</si>
  <si>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</si>
  <si>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</si>
  <si>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</si>
  <si>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</si>
  <si>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</si>
  <si>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</si>
  <si>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</si>
  <si>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</si>
  <si>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</si>
  <si>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</si>
  <si>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</si>
  <si>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</si>
  <si>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</si>
  <si>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</si>
  <si>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</si>
  <si>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</si>
  <si>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</si>
  <si>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</si>
  <si>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</si>
  <si>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</si>
  <si>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</si>
  <si>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</si>
  <si>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</si>
  <si>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</si>
  <si>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</si>
  <si>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</si>
  <si>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</si>
  <si>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</si>
  <si>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</si>
  <si>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</si>
  <si>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</si>
  <si>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</si>
  <si>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</si>
  <si>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</si>
  <si>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</si>
  <si>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</si>
  <si>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</si>
  <si>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</si>
  <si>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</si>
  <si>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</si>
  <si>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</si>
  <si>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</si>
  <si>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</si>
  <si>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</si>
  <si>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</si>
  <si>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</si>
  <si>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</si>
  <si>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</si>
  <si>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</si>
  <si>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</si>
  <si>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</si>
  <si>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</si>
  <si>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</si>
  <si>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</si>
  <si>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</si>
  <si>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</si>
  <si>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</si>
  <si>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</si>
  <si>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</si>
  <si>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</si>
  <si>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</si>
  <si>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</si>
  <si>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</si>
  <si>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</si>
  <si>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</si>
  <si>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</si>
  <si>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</si>
  <si>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</si>
  <si>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</si>
  <si>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</si>
  <si>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</si>
  <si>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</si>
  <si>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</si>
  <si>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</si>
  <si>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</si>
  <si>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</si>
  <si>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</si>
  <si>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</si>
  <si>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</si>
  <si>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</si>
  <si>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</si>
  <si>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</si>
  <si>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</si>
  <si>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</si>
  <si>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</si>
  <si>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</si>
  <si>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</si>
  <si>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</si>
  <si>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</si>
  <si>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</si>
  <si>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</si>
  <si>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</si>
  <si>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</si>
  <si>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</si>
  <si>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</si>
  <si>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</si>
  <si>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</si>
  <si>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</si>
  <si>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</si>
  <si>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</si>
  <si>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</si>
  <si>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</si>
  <si>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</si>
  <si>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</si>
  <si>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</si>
  <si>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</si>
  <si>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</si>
  <si>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</si>
  <si>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</si>
  <si>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</si>
  <si>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</si>
  <si>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</si>
  <si>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</si>
  <si>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</si>
  <si>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</si>
  <si>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</si>
  <si>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</si>
  <si>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</si>
  <si>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</si>
  <si>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</si>
  <si>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</si>
  <si>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</si>
  <si>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</si>
  <si>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</si>
  <si>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</si>
  <si>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</si>
  <si>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</si>
  <si>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</si>
  <si>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</si>
  <si>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</si>
  <si>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</si>
  <si>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</si>
  <si>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</si>
  <si>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</si>
  <si>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</si>
  <si>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</si>
  <si>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</si>
  <si>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</si>
  <si>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</si>
  <si>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</si>
  <si>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</si>
  <si>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</si>
  <si>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</si>
  <si>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</si>
  <si>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</si>
  <si>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</si>
  <si>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</si>
  <si>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</si>
  <si>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</si>
  <si>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</si>
  <si>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</si>
  <si>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</si>
  <si>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</si>
  <si>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</si>
  <si>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</si>
  <si>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</si>
  <si>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</si>
  <si>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</si>
  <si>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</si>
  <si>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</si>
  <si>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</si>
  <si>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</si>
  <si>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</si>
  <si>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</si>
  <si>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</si>
  <si>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</si>
  <si>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</si>
  <si>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</si>
  <si>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</si>
  <si>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</si>
  <si>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</si>
  <si>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</si>
  <si>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</si>
  <si>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</si>
  <si>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</si>
  <si>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</si>
  <si>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</si>
  <si>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</si>
  <si>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</si>
  <si>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</si>
  <si>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</si>
  <si>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</si>
  <si>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</si>
  <si>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</si>
  <si>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</si>
  <si>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</si>
  <si>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</si>
  <si>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</si>
  <si>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</si>
  <si>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</si>
  <si>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</si>
  <si>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</si>
  <si>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</si>
  <si>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</si>
  <si>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</si>
  <si>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</si>
  <si>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</si>
  <si>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</si>
  <si>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</si>
  <si>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</si>
  <si>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</si>
  <si>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</si>
  <si>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</si>
  <si>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</si>
  <si>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</si>
  <si>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</si>
  <si>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</si>
  <si>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</si>
  <si>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</si>
  <si>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</si>
  <si>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</si>
  <si>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</si>
  <si>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</si>
  <si>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</si>
  <si>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</si>
  <si>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</si>
  <si>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</si>
  <si>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</si>
  <si>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</si>
  <si>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</si>
  <si>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</si>
  <si>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</si>
  <si>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</si>
  <si>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</si>
  <si>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</si>
  <si>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</si>
  <si>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</si>
  <si>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</si>
  <si>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</si>
  <si>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</si>
  <si>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</si>
  <si>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</si>
  <si>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</si>
  <si>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</si>
  <si>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</si>
  <si>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</si>
  <si>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</si>
  <si>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</si>
  <si>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</si>
  <si>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</si>
  <si>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</si>
  <si>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</si>
  <si>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</si>
  <si>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</si>
  <si>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</si>
  <si>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</si>
  <si>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</si>
  <si>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</si>
  <si>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</si>
  <si>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</si>
  <si>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</si>
  <si>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</si>
  <si>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</si>
  <si>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</si>
  <si>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</si>
  <si>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</si>
  <si>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</si>
  <si>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</si>
  <si>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</si>
  <si>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</si>
  <si>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</si>
  <si>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</si>
  <si>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</si>
  <si>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</si>
  <si>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</si>
  <si>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</si>
  <si>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</si>
  <si>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</si>
  <si>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</si>
  <si>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</si>
  <si>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</si>
  <si>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</si>
  <si>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</si>
  <si>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</si>
  <si>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</si>
  <si>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</si>
  <si>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</si>
  <si>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</si>
  <si>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</si>
  <si>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</si>
  <si>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</si>
  <si>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</si>
  <si>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</si>
  <si>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</si>
  <si>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</si>
  <si>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</si>
  <si>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</si>
  <si>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</si>
  <si>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</si>
  <si>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</si>
  <si>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</si>
  <si>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</si>
  <si>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</si>
  <si>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</si>
  <si>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</si>
  <si>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</si>
  <si>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</si>
  <si>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</si>
  <si>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</si>
  <si>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</si>
  <si>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</si>
  <si>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</si>
  <si>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</si>
  <si>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</si>
  <si>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</si>
  <si>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</si>
  <si>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</si>
  <si>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</si>
  <si>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</si>
  <si>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</si>
  <si>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</si>
  <si>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</si>
  <si>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</si>
  <si>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</si>
  <si>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</si>
  <si>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</si>
  <si>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</si>
  <si>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</si>
  <si>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</si>
  <si>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</si>
  <si>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</si>
  <si>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</si>
  <si>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</si>
  <si>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</si>
  <si>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</si>
  <si>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</si>
  <si>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</si>
  <si>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</si>
  <si>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</si>
  <si>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</si>
  <si>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</si>
  <si>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</si>
  <si>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</si>
  <si>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</si>
  <si>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</si>
  <si>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</si>
  <si>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</si>
  <si>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</si>
  <si>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</si>
  <si>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</si>
  <si>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</si>
  <si>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</si>
  <si>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</si>
  <si>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</si>
  <si>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</si>
  <si>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</si>
  <si>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</si>
  <si>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</si>
  <si>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</si>
  <si>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</si>
  <si>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</si>
  <si>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</si>
  <si>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</si>
  <si>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</si>
  <si>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</si>
  <si>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</si>
  <si>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</si>
  <si>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</si>
  <si>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</si>
  <si>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</si>
  <si>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</si>
  <si>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</si>
  <si>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</si>
  <si>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</si>
  <si>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</si>
  <si>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</si>
  <si>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</si>
  <si>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</si>
  <si>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</si>
  <si>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</si>
  <si>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</si>
  <si>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</si>
  <si>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</si>
  <si>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</si>
  <si>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</si>
  <si>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</si>
  <si>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</si>
  <si>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</si>
  <si>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</si>
  <si>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</si>
  <si>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</si>
  <si>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</si>
  <si>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</si>
  <si>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</si>
  <si>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</si>
  <si>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</si>
  <si>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</si>
  <si>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</si>
  <si>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</si>
  <si>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</si>
  <si>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</si>
  <si>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</si>
  <si>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</si>
  <si>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</si>
  <si>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</si>
  <si>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</si>
  <si>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</si>
  <si>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</si>
  <si>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</si>
  <si>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</si>
  <si>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</si>
  <si>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</si>
  <si>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</si>
  <si>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</si>
  <si>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</si>
  <si>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</si>
  <si>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</si>
  <si>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</si>
  <si>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</si>
  <si>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</si>
  <si>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</si>
  <si>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</si>
  <si>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</si>
  <si>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</si>
  <si>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</si>
  <si>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</si>
  <si>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</si>
  <si>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</si>
  <si>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</si>
  <si>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</si>
  <si>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</si>
  <si>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</si>
  <si>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</si>
  <si>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</si>
  <si>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</si>
  <si>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</si>
  <si>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</si>
  <si>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</si>
  <si>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</si>
  <si>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</si>
  <si>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</si>
  <si>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</si>
  <si>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</si>
  <si>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</si>
  <si>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</si>
  <si>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</si>
  <si>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</si>
  <si>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</si>
  <si>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</si>
  <si>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</si>
  <si>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</si>
  <si>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</si>
  <si>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</si>
  <si>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</si>
  <si>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</si>
  <si>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</si>
  <si>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</si>
  <si>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</si>
  <si>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</si>
  <si>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</si>
  <si>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</si>
  <si>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</si>
  <si>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</si>
  <si>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</si>
  <si>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</si>
  <si>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</si>
  <si>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</si>
  <si>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</si>
  <si>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</si>
  <si>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</si>
  <si>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</si>
  <si>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</si>
  <si>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</si>
  <si>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</si>
  <si>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</si>
  <si>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</si>
  <si>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</si>
  <si>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</si>
  <si>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</si>
  <si>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</si>
  <si>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</si>
  <si>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</si>
  <si>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</si>
  <si>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</si>
  <si>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</si>
  <si>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</si>
  <si>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</si>
  <si>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</si>
  <si>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</si>
  <si>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</si>
  <si>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</si>
  <si>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</si>
  <si>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</si>
  <si>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</si>
  <si>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</si>
  <si>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</si>
  <si>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</si>
  <si>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</si>
  <si>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</si>
  <si>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</si>
  <si>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</si>
  <si>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</si>
  <si>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</si>
  <si>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</si>
  <si>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</si>
  <si>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</si>
  <si>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</si>
  <si>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</si>
  <si>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</si>
  <si>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</si>
  <si>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</si>
  <si>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</si>
  <si>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</si>
  <si>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</si>
  <si>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</si>
  <si>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</si>
  <si>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</si>
  <si>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</si>
  <si>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</si>
  <si>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</si>
  <si>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</si>
  <si>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</si>
  <si>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</si>
  <si>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</si>
  <si>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</si>
  <si>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</si>
  <si>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</si>
  <si>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</si>
  <si>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</si>
  <si>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</si>
  <si>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</si>
  <si>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</si>
  <si>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</si>
  <si>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</si>
  <si>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</si>
  <si>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</si>
  <si>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</si>
  <si>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</si>
  <si>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</si>
  <si>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</si>
  <si>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</si>
  <si>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</si>
  <si>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</si>
  <si>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</si>
  <si>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</si>
  <si>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</si>
  <si>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</si>
  <si>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</si>
  <si>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</si>
  <si>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</si>
  <si>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</si>
  <si>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</si>
  <si>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</si>
  <si>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</si>
  <si>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</si>
  <si>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</si>
  <si>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</si>
  <si>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</si>
  <si>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</si>
  <si>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</si>
  <si>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</si>
  <si>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</si>
  <si>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</si>
  <si>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</si>
  <si>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</si>
  <si>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</si>
  <si>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</si>
  <si>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</si>
  <si>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</si>
  <si>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</si>
  <si>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</si>
  <si>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</si>
  <si>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</si>
  <si>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</si>
  <si>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</si>
  <si>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</si>
  <si>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</si>
  <si>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</si>
  <si>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</si>
  <si>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</si>
  <si>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</si>
  <si>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</si>
  <si>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</si>
  <si>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</si>
  <si>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</si>
  <si>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</si>
  <si>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</si>
  <si>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</si>
  <si>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</si>
  <si>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</si>
  <si>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</si>
  <si>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</si>
  <si>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</si>
  <si>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</si>
  <si>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</si>
  <si>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</si>
  <si>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</si>
  <si>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</si>
  <si>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</si>
  <si>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</si>
  <si>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</si>
  <si>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</si>
  <si>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</si>
  <si>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</si>
  <si>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</si>
  <si>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</si>
  <si>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</si>
  <si>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</si>
  <si>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</si>
  <si>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</si>
  <si>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</si>
  <si>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</si>
  <si>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</si>
  <si>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</si>
  <si>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</si>
  <si>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</si>
  <si>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</si>
  <si>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</si>
  <si>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</si>
  <si>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</si>
  <si>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</si>
  <si>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</si>
  <si>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</si>
  <si>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</si>
  <si>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</si>
  <si>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</si>
  <si>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</si>
  <si>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</si>
  <si>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</si>
  <si>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</si>
  <si>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</si>
  <si>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</si>
  <si>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</si>
  <si>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</si>
  <si>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</si>
  <si>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</si>
  <si>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</si>
  <si>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</si>
  <si>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</si>
  <si>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</si>
  <si>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</si>
  <si>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</si>
  <si>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</si>
  <si>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</si>
  <si>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</si>
  <si>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</si>
  <si>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</si>
  <si>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</si>
  <si>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</si>
  <si>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</si>
  <si>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</si>
  <si>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</si>
  <si>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</si>
  <si>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</si>
  <si>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</si>
  <si>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</si>
  <si>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</si>
  <si>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</si>
  <si>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</si>
  <si>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</si>
  <si>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</si>
  <si>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</si>
  <si>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</si>
  <si>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</si>
  <si>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</si>
  <si>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</si>
  <si>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</si>
  <si>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</si>
  <si>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</si>
  <si>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</si>
  <si>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</si>
  <si>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</si>
  <si>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</si>
  <si>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</si>
  <si>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</si>
  <si>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</si>
  <si>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</si>
  <si>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</si>
  <si>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</si>
  <si>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</si>
  <si>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</si>
  <si>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</si>
  <si>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</si>
  <si>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</si>
  <si>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</si>
  <si>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</si>
  <si>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</si>
  <si>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</si>
  <si>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</si>
  <si>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</si>
  <si>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</si>
  <si>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</si>
  <si>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</si>
  <si>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</si>
  <si>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</si>
  <si>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</si>
  <si>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</si>
  <si>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</si>
  <si>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</si>
  <si>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</si>
  <si>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</si>
  <si>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</si>
  <si>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</si>
  <si>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</si>
  <si>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</si>
  <si>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</si>
  <si>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</si>
  <si>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</si>
  <si>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</si>
  <si>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</si>
  <si>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</si>
  <si>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</si>
  <si>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</si>
  <si>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</si>
  <si>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</si>
  <si>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</si>
  <si>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</si>
  <si>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</si>
  <si>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</si>
  <si>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</si>
  <si>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</si>
  <si>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</si>
  <si>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</si>
  <si>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</si>
  <si>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</si>
  <si>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</si>
  <si>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</si>
  <si>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</si>
  <si>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</si>
  <si>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</si>
  <si>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</si>
  <si>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</si>
  <si>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</si>
  <si>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</si>
  <si>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</si>
  <si>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</si>
  <si>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</si>
  <si>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</si>
  <si>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</si>
  <si>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</si>
  <si>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</si>
  <si>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</si>
  <si>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</si>
  <si>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</si>
  <si>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</si>
  <si>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</si>
  <si>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</si>
  <si>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</si>
  <si>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</si>
  <si>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</si>
  <si>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</si>
  <si>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</si>
  <si>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</si>
  <si>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</si>
  <si>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</si>
  <si>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</si>
  <si>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</si>
  <si>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</si>
  <si>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</si>
  <si>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</si>
  <si>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</si>
  <si>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</si>
  <si>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</si>
  <si>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</si>
  <si>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</si>
  <si>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</si>
  <si>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</si>
  <si>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</si>
  <si>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</si>
  <si>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</si>
  <si>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</si>
  <si>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</si>
  <si>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</si>
  <si>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</si>
  <si>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</si>
  <si>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</si>
  <si>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</si>
  <si>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</si>
  <si>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</si>
  <si>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</si>
  <si>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</si>
  <si>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</si>
  <si>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</si>
  <si>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</si>
  <si>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</si>
  <si>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</si>
  <si>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</si>
  <si>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</si>
  <si>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</si>
  <si>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</si>
  <si>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</si>
  <si>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</si>
  <si>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</si>
  <si>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</si>
  <si>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</si>
  <si>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</si>
  <si>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</si>
  <si>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</si>
  <si>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</si>
  <si>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</si>
  <si>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</si>
  <si>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</si>
  <si>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</si>
  <si>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</si>
  <si>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</si>
  <si>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</si>
  <si>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</si>
  <si>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</si>
  <si>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</si>
  <si>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</si>
  <si>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</si>
  <si>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</si>
  <si>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</si>
  <si>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</si>
  <si>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</si>
  <si>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</si>
  <si>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</si>
  <si>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</si>
  <si>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</si>
  <si>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</si>
  <si>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</si>
  <si>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</si>
  <si>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</si>
  <si>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</si>
  <si>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</si>
  <si>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</si>
  <si>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</si>
  <si>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</si>
  <si>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</si>
  <si>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</si>
  <si>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</si>
  <si>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</si>
  <si>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</si>
  <si>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</si>
  <si>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</si>
  <si>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</si>
  <si>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</si>
  <si>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</si>
  <si>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</si>
  <si>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</si>
  <si>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</si>
  <si>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</si>
  <si>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</si>
  <si>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</si>
  <si>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</si>
  <si>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</si>
  <si>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</si>
  <si>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</si>
  <si>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</si>
  <si>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</si>
  <si>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</si>
  <si>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</si>
  <si>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</si>
  <si>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</si>
  <si>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</si>
  <si>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</si>
  <si>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</si>
  <si>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</si>
  <si>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</si>
  <si>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</si>
  <si>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</si>
  <si>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</si>
  <si>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</si>
  <si>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</si>
  <si>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</si>
  <si>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</si>
  <si>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</si>
  <si>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</si>
  <si>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</si>
  <si>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</si>
  <si>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</si>
  <si>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</si>
  <si>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</si>
  <si>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</si>
  <si>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</si>
  <si>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</si>
  <si>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</si>
  <si>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</si>
  <si>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</si>
  <si>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</si>
  <si>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</si>
  <si>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</si>
  <si>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</si>
  <si>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</si>
  <si>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</si>
  <si>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</si>
  <si>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</si>
  <si>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</si>
  <si>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</si>
  <si>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</si>
  <si>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</si>
  <si>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</si>
  <si>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</si>
  <si>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</si>
  <si>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</si>
  <si>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</si>
  <si>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</si>
  <si>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</si>
  <si>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</si>
  <si>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</si>
  <si>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</si>
  <si>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</si>
  <si>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</si>
  <si>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</si>
  <si>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</si>
  <si>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</si>
  <si>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</si>
  <si>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</si>
  <si>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</si>
  <si>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</si>
  <si>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</si>
  <si>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</si>
  <si>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</si>
  <si>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</si>
  <si>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</si>
  <si>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</si>
  <si>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</si>
  <si>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</si>
  <si>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</si>
  <si>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</si>
  <si>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</si>
  <si>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</si>
  <si>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</si>
  <si>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</si>
  <si>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</si>
  <si>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</si>
  <si>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</si>
  <si>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</si>
  <si>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</si>
  <si>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</si>
  <si>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</si>
  <si>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</si>
  <si>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</si>
  <si>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</si>
  <si>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</si>
  <si>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</si>
  <si>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</si>
  <si>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</si>
  <si>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</si>
  <si>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</si>
  <si>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</si>
  <si>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</si>
  <si>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</si>
  <si>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</si>
  <si>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</si>
  <si>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</si>
  <si>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</si>
  <si>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</si>
  <si>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</si>
  <si>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</si>
  <si>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</si>
  <si>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</si>
  <si>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</si>
  <si>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</si>
  <si>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</si>
  <si>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</si>
  <si>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</si>
  <si>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</si>
  <si>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</si>
  <si>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</si>
  <si>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</si>
  <si>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</si>
  <si>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</si>
  <si>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</si>
  <si>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</si>
  <si>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</si>
  <si>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</si>
  <si>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</si>
  <si>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</si>
  <si>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</si>
  <si>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</si>
  <si>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</si>
  <si>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</si>
  <si>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</si>
  <si>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</si>
  <si>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</si>
  <si>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</si>
  <si>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</si>
  <si>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</si>
  <si>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</si>
  <si>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</si>
  <si>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</si>
  <si>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</si>
  <si>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</si>
  <si>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</si>
  <si>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</si>
  <si>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</si>
  <si>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</si>
  <si>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</si>
  <si>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</si>
  <si>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</si>
  <si>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</si>
  <si>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</si>
  <si>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</si>
  <si>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</si>
  <si>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</si>
  <si>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</si>
  <si>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</si>
  <si>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</si>
  <si>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</si>
  <si>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</si>
  <si>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</si>
  <si>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</si>
  <si>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</si>
  <si>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</si>
  <si>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</si>
  <si>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</si>
  <si>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</si>
  <si>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</si>
  <si>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</si>
  <si>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</si>
  <si>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</si>
  <si>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</si>
  <si>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</si>
  <si>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</si>
  <si>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</si>
  <si>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</si>
  <si>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</si>
  <si>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</si>
  <si>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</si>
  <si>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</si>
  <si>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</si>
  <si>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</si>
  <si>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</si>
  <si>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</si>
  <si>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</si>
  <si>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</si>
  <si>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</si>
  <si>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</si>
  <si>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</si>
  <si>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</si>
  <si>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</si>
  <si>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</si>
  <si>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</si>
  <si>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</si>
  <si>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</si>
  <si>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</si>
  <si>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</si>
  <si>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</si>
  <si>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</si>
  <si>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</si>
  <si>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</si>
  <si>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</si>
  <si>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</si>
  <si>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</si>
  <si>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</si>
  <si>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</si>
  <si>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</si>
  <si>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</si>
  <si>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</si>
  <si>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</si>
  <si>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</si>
  <si>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</si>
  <si>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</si>
  <si>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</si>
  <si>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</si>
  <si>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</si>
  <si>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</si>
  <si>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</si>
  <si>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</si>
  <si>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</si>
  <si>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</si>
  <si>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</si>
  <si>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</si>
  <si>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</si>
  <si>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</si>
  <si>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</si>
  <si>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</si>
  <si>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</si>
  <si>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</si>
  <si>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</si>
  <si>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</si>
  <si>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</si>
  <si>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</si>
  <si>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</si>
  <si>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</si>
  <si>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</si>
  <si>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</si>
  <si>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</si>
  <si>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</si>
  <si>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</si>
  <si>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</si>
  <si>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</si>
  <si>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</si>
  <si>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</si>
  <si>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</si>
  <si>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</si>
  <si>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</si>
  <si>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</si>
  <si>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</si>
  <si>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</si>
  <si>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</si>
  <si>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</si>
  <si>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</si>
  <si>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</si>
  <si>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</si>
  <si>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</si>
  <si>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</si>
  <si>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</si>
  <si>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</si>
  <si>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</si>
  <si>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</si>
  <si>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</si>
  <si>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</si>
  <si>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</si>
  <si>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</si>
  <si>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</si>
  <si>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</si>
  <si>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</si>
  <si>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</si>
  <si>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</si>
  <si>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</si>
  <si>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</si>
  <si>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</si>
  <si>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</si>
  <si>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</si>
  <si>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</si>
  <si>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</si>
  <si>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</si>
  <si>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</si>
  <si>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</si>
  <si>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</si>
  <si>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</si>
  <si>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</si>
  <si>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</si>
  <si>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</si>
  <si>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</si>
  <si>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</si>
  <si>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</si>
  <si>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</si>
  <si>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</si>
  <si>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</si>
  <si>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</si>
  <si>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</si>
  <si>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</si>
  <si>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</si>
  <si>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</si>
  <si>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</si>
  <si>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</si>
  <si>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</si>
  <si>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</si>
  <si>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</si>
  <si>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</si>
  <si>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</si>
  <si>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</si>
  <si>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</si>
  <si>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</si>
  <si>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</si>
  <si>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</si>
  <si>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</si>
  <si>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</si>
  <si>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</si>
  <si>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</si>
  <si>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</si>
  <si>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</si>
  <si>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</si>
  <si>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</si>
  <si>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</si>
  <si>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</si>
  <si>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</si>
  <si>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</si>
  <si>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</si>
  <si>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</si>
  <si>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</si>
  <si>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</si>
  <si>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</si>
  <si>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</si>
  <si>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</si>
  <si>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</si>
  <si>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</si>
  <si>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</si>
  <si>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</si>
  <si>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</si>
  <si>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</si>
  <si>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</si>
  <si>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</si>
  <si>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</si>
  <si>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</si>
  <si>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</si>
  <si>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</si>
  <si>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</si>
  <si>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</si>
  <si>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</si>
  <si>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</si>
  <si>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</si>
  <si>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</si>
  <si>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</si>
  <si>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</si>
  <si>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</si>
  <si>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</si>
  <si>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</si>
  <si>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</si>
  <si>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</si>
  <si>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</si>
  <si>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</si>
  <si>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</si>
  <si>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</si>
  <si>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</si>
  <si>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</si>
  <si>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</si>
  <si>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</si>
  <si>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</si>
  <si>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</si>
  <si>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</si>
  <si>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</si>
  <si>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</si>
  <si>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</si>
  <si>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</si>
  <si>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</si>
  <si>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</si>
  <si>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</si>
  <si>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</si>
  <si>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</si>
  <si>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</si>
  <si>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</si>
  <si>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</si>
  <si>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</si>
  <si>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</si>
  <si>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</si>
  <si>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</si>
  <si>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</si>
  <si>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</si>
  <si>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</si>
  <si>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</si>
  <si>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</si>
  <si>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</si>
  <si>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</si>
  <si>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</si>
  <si>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</si>
  <si>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</si>
  <si>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</si>
  <si>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</si>
  <si>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</si>
  <si>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</si>
  <si>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</si>
  <si>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</si>
  <si>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</si>
  <si>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</si>
  <si>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</si>
  <si>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</si>
  <si>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</si>
  <si>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</si>
  <si>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</si>
  <si>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</si>
  <si>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</si>
  <si>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</si>
  <si>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</si>
  <si>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</si>
  <si>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</si>
  <si>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</si>
  <si>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</si>
  <si>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</si>
  <si>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</si>
  <si>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</si>
  <si>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</si>
  <si>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</si>
  <si>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</si>
  <si>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</si>
  <si>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</si>
  <si>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</si>
  <si>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</si>
  <si>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</si>
  <si>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</si>
  <si>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</si>
  <si>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</si>
  <si>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</si>
  <si>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</si>
  <si>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</si>
  <si>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</si>
  <si>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</si>
  <si>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</si>
  <si>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</si>
  <si>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</si>
  <si>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</si>
  <si>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</si>
  <si>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</si>
  <si>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</si>
  <si>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</si>
  <si>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</si>
  <si>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</si>
  <si>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</si>
  <si>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</si>
  <si>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</si>
  <si>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</si>
  <si>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</si>
  <si>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</si>
  <si>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</si>
  <si>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</si>
  <si>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</si>
  <si>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</si>
  <si>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</si>
  <si>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</si>
  <si>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</si>
  <si>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</si>
  <si>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</si>
  <si>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</si>
  <si>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</si>
  <si>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</si>
  <si>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</si>
  <si>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</si>
  <si>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</si>
  <si>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</si>
  <si>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</si>
  <si>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</si>
  <si>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</si>
  <si>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</si>
  <si>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</si>
  <si>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</si>
  <si>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</si>
  <si>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</si>
  <si>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</si>
  <si>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</si>
  <si>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</si>
  <si>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</si>
  <si>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</si>
  <si>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</si>
  <si>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</si>
  <si>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</si>
  <si>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</si>
  <si>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</si>
  <si>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</si>
  <si>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</si>
  <si>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</si>
  <si>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</si>
  <si>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</si>
  <si>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</si>
  <si>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</si>
  <si>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</si>
  <si>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</si>
  <si>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</si>
  <si>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</si>
  <si>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</si>
  <si>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</si>
  <si>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</si>
  <si>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</si>
  <si>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</si>
  <si>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</si>
  <si>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</si>
  <si>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</si>
  <si>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</si>
  <si>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</si>
  <si>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</si>
  <si>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</si>
  <si>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</si>
  <si>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</si>
  <si>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</si>
  <si>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</si>
  <si>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</si>
  <si>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</si>
  <si>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</si>
  <si>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</si>
  <si>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</si>
  <si>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</si>
  <si>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</si>
  <si>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</si>
  <si>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</si>
  <si>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</si>
  <si>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</si>
  <si>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</si>
  <si>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</si>
  <si>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</si>
  <si>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</si>
  <si>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</si>
  <si>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</si>
  <si>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</si>
  <si>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</si>
  <si>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</si>
  <si>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</si>
  <si>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</si>
  <si>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</si>
  <si>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</si>
  <si>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</si>
  <si>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</si>
  <si>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</si>
  <si>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</si>
  <si>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</si>
  <si>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</si>
  <si>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</si>
  <si>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</si>
  <si>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</si>
  <si>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</si>
  <si>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</si>
  <si>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</si>
  <si>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</si>
  <si>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</si>
  <si>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</si>
  <si>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</si>
  <si>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</si>
  <si>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</si>
  <si>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</si>
  <si>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</si>
  <si>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</si>
  <si>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</si>
  <si>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</si>
  <si>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</si>
  <si>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</si>
  <si>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</si>
  <si>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</si>
  <si>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</si>
  <si>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</si>
  <si>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</si>
  <si>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</si>
  <si>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</si>
  <si>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</si>
  <si>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</si>
  <si>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</si>
  <si>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</si>
  <si>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</si>
  <si>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</si>
  <si>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</si>
  <si>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</si>
  <si>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</si>
  <si>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</si>
  <si>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</si>
  <si>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</si>
  <si>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</si>
  <si>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</si>
  <si>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</si>
  <si>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</si>
  <si>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</si>
  <si>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</si>
  <si>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</si>
  <si>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</si>
  <si>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</si>
  <si>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</si>
  <si>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</si>
  <si>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</si>
  <si>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</si>
  <si>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</si>
  <si>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</si>
  <si>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</si>
  <si>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</si>
  <si>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</si>
  <si>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</si>
  <si>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</si>
  <si>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</si>
  <si>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</si>
  <si>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</si>
  <si>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</si>
  <si>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</si>
  <si>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</si>
  <si>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</si>
  <si>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</si>
  <si>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</si>
  <si>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</si>
  <si>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</si>
  <si>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</si>
  <si>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</si>
  <si>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</si>
  <si>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</si>
  <si>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</si>
  <si>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</si>
  <si>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</si>
  <si>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</si>
  <si>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</si>
  <si>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</si>
  <si>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</si>
  <si>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</si>
  <si>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</si>
  <si>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</si>
  <si>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</si>
  <si>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</si>
  <si>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</si>
  <si>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</si>
  <si>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</si>
  <si>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</si>
  <si>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</si>
  <si>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</si>
  <si>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</si>
  <si>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</si>
  <si>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</si>
  <si>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</si>
  <si>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</si>
  <si>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</si>
  <si>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</si>
  <si>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</si>
  <si>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</si>
  <si>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</si>
  <si>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</si>
  <si>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</si>
  <si>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</si>
  <si>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</si>
  <si>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</si>
  <si>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</si>
  <si>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</si>
  <si>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</si>
  <si>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</si>
  <si>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</si>
  <si>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</si>
  <si>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</si>
  <si>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</si>
  <si>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</si>
  <si>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</si>
  <si>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</si>
  <si>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</si>
  <si>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</si>
  <si>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</si>
  <si>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</si>
  <si>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</si>
  <si>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</si>
  <si>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</si>
  <si>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</si>
  <si>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</si>
  <si>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</si>
  <si>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</si>
  <si>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</si>
  <si>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</si>
  <si>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</si>
  <si>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</si>
  <si>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</si>
  <si>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</si>
  <si>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</si>
  <si>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</si>
  <si>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</si>
  <si>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</si>
  <si>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</si>
  <si>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</si>
  <si>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</si>
  <si>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</si>
  <si>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</si>
  <si>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</si>
  <si>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</si>
  <si>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</si>
  <si>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</si>
  <si>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</si>
  <si>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</si>
  <si>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</si>
  <si>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</si>
  <si>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</si>
  <si>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</si>
  <si>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</si>
  <si>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</si>
  <si>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</si>
  <si>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</si>
  <si>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</si>
  <si>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</si>
  <si>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</si>
  <si>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</si>
  <si>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</si>
  <si>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</si>
  <si>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</si>
  <si>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</si>
  <si>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</si>
  <si>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</si>
  <si>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</si>
  <si>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</si>
  <si>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</si>
  <si>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</si>
  <si>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</si>
  <si>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</si>
  <si>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</si>
  <si>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</si>
  <si>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</si>
  <si>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</si>
  <si>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</si>
  <si>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</si>
  <si>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</si>
  <si>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</si>
  <si>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</si>
  <si>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</si>
  <si>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</si>
  <si>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</si>
  <si>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</si>
  <si>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</si>
  <si>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</si>
  <si>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</si>
  <si>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</si>
  <si>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</si>
  <si>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</si>
  <si>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</si>
  <si>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</si>
  <si>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</si>
  <si>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</si>
  <si>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</si>
  <si>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</si>
  <si>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</si>
  <si>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</si>
  <si>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</si>
  <si>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</si>
  <si>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</si>
  <si>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</si>
  <si>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</si>
  <si>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</si>
  <si>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</si>
  <si>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</si>
  <si>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</si>
  <si>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</si>
  <si>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</si>
  <si>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</si>
  <si>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</si>
  <si>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</si>
  <si>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</si>
  <si>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</si>
  <si>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</si>
  <si>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</si>
  <si>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</si>
  <si>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</si>
  <si>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</si>
  <si>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</si>
  <si>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</si>
  <si>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</si>
  <si>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</si>
  <si>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</si>
  <si>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</si>
  <si>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</si>
  <si>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</si>
  <si>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</si>
  <si>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</si>
  <si>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</si>
  <si>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</si>
  <si>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</si>
  <si>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</si>
  <si>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</si>
  <si>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</si>
  <si>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</si>
  <si>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</si>
  <si>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</si>
  <si>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</si>
  <si>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</si>
  <si>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</si>
  <si>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</si>
  <si>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</si>
  <si>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</si>
  <si>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</si>
  <si>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</si>
  <si>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</si>
  <si>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</si>
  <si>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</si>
  <si>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</si>
  <si>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</si>
  <si>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</si>
  <si>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</si>
  <si>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</si>
  <si>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</si>
  <si>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</si>
  <si>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</si>
  <si>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</si>
  <si>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</si>
  <si>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</si>
  <si>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</si>
  <si>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</si>
  <si>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</si>
  <si>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</si>
  <si>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</si>
  <si>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</si>
  <si>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</si>
  <si>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</si>
  <si>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</si>
  <si>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</si>
  <si>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</si>
  <si>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</si>
  <si>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</si>
  <si>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</si>
  <si>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</si>
  <si>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</si>
  <si>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</si>
  <si>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</si>
  <si>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</si>
  <si>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</si>
  <si>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</si>
  <si>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</si>
  <si>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</si>
  <si>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</si>
  <si>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</si>
  <si>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</si>
  <si>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</si>
  <si>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</si>
  <si>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</si>
  <si>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</si>
  <si>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</si>
  <si>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</si>
  <si>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</si>
  <si>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</si>
  <si>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</si>
  <si>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</si>
  <si>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</si>
  <si>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</si>
  <si>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</si>
  <si>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</si>
  <si>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</si>
  <si>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</si>
  <si>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</si>
  <si>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</si>
  <si>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</si>
  <si>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</si>
  <si>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</si>
  <si>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</si>
  <si>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</si>
  <si>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</si>
  <si>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</si>
  <si>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</si>
  <si>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</si>
  <si>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</si>
  <si>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</si>
  <si>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</si>
  <si>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</si>
  <si>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</si>
  <si>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</si>
  <si>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</si>
  <si>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</si>
  <si>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</si>
  <si>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</si>
  <si>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</si>
  <si>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</si>
  <si>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</si>
  <si>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</si>
  <si>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</si>
  <si>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</si>
  <si>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</si>
  <si>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</si>
  <si>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</si>
  <si>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</si>
  <si>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</si>
  <si>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</si>
  <si>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</si>
  <si>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</si>
  <si>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</si>
  <si>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</si>
  <si>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</si>
  <si>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</si>
  <si>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</si>
  <si>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</si>
  <si>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</si>
  <si>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</si>
  <si>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</si>
  <si>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</si>
  <si>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</si>
  <si>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</si>
  <si>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</si>
  <si>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</si>
  <si>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</si>
  <si>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</si>
  <si>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</si>
  <si>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</si>
  <si>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</si>
  <si>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</si>
  <si>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</si>
  <si>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</si>
  <si>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</si>
  <si>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</si>
  <si>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</si>
  <si>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</si>
  <si>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</si>
  <si>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</si>
  <si>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</si>
  <si>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</si>
  <si>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</si>
  <si>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</si>
  <si>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</si>
  <si>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</si>
  <si>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</si>
  <si>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</si>
  <si>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</si>
  <si>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</si>
  <si>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</si>
  <si>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</si>
  <si>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</si>
  <si>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</si>
  <si>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</si>
  <si>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</si>
  <si>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</si>
  <si>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</si>
  <si>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</si>
  <si>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</si>
  <si>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</si>
  <si>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</si>
  <si>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</si>
  <si>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</si>
  <si>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</si>
  <si>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</si>
  <si>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</si>
  <si>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</si>
  <si>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</si>
  <si>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</si>
  <si>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</si>
  <si>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</si>
  <si>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</si>
  <si>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</si>
  <si>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</si>
  <si>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</si>
  <si>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</si>
  <si>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</si>
  <si>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</si>
  <si>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</si>
  <si>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</si>
  <si>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</si>
  <si>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</si>
  <si>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</si>
  <si>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</si>
  <si>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</si>
  <si>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</si>
  <si>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</si>
  <si>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</si>
  <si>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</si>
  <si>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</si>
  <si>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</si>
  <si>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</si>
  <si>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</si>
  <si>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</si>
  <si>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</si>
  <si>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</si>
  <si>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</si>
  <si>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</si>
  <si>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</si>
  <si>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</si>
  <si>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</si>
  <si>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</si>
  <si>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</si>
  <si>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</si>
  <si>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</si>
  <si>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</si>
  <si>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</si>
  <si>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</si>
  <si>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</si>
  <si>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</si>
  <si>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</si>
  <si>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</si>
  <si>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</si>
  <si>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</si>
  <si>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</si>
  <si>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</si>
  <si>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</si>
  <si>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</si>
  <si>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</si>
  <si>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</si>
  <si>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</si>
  <si>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</si>
  <si>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</si>
  <si>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</si>
  <si>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</si>
  <si>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</si>
  <si>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</si>
  <si>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</si>
  <si>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</si>
  <si>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</si>
  <si>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</si>
  <si>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</si>
  <si>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</si>
  <si>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</si>
  <si>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</si>
  <si>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</si>
  <si>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</si>
  <si>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</si>
  <si>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</si>
  <si>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</si>
  <si>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</si>
  <si>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</si>
  <si>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</si>
  <si>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</si>
  <si>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</si>
  <si>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</si>
  <si>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</si>
  <si>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</si>
  <si>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</si>
  <si>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</si>
  <si>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</si>
  <si>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</si>
  <si>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</si>
  <si>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</si>
  <si>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</si>
  <si>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</si>
  <si>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</si>
  <si>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</si>
  <si>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</si>
  <si>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</si>
  <si>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</si>
  <si>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</si>
  <si>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</si>
  <si>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</si>
  <si>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</si>
  <si>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</si>
  <si>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</si>
  <si>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</si>
  <si>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</si>
  <si>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</si>
  <si>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</si>
  <si>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</si>
  <si>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</si>
  <si>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</si>
  <si>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</si>
  <si>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</si>
  <si>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</si>
  <si>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</si>
  <si>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</si>
  <si>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</si>
  <si>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</si>
  <si>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</si>
  <si>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</si>
  <si>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</si>
  <si>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</si>
  <si>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</si>
  <si>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</si>
  <si>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</si>
  <si>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</si>
  <si>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</si>
  <si>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</si>
  <si>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</si>
  <si>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</si>
  <si>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</si>
  <si>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</si>
  <si>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</si>
  <si>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</si>
  <si>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</si>
  <si>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</si>
  <si>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</si>
  <si>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</si>
  <si>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</si>
  <si>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</si>
  <si>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</si>
  <si>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</si>
  <si>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</si>
  <si>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</si>
  <si>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</si>
  <si>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</si>
  <si>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</si>
  <si>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</si>
  <si>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</si>
  <si>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</si>
  <si>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</si>
  <si>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</si>
  <si>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</si>
  <si>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</si>
  <si>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</si>
  <si>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</si>
  <si>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</si>
  <si>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</si>
  <si>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</si>
  <si>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</si>
  <si>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</si>
  <si>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</si>
  <si>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</si>
  <si>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</si>
  <si>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</si>
  <si>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</si>
  <si>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</si>
  <si>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</si>
  <si>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</si>
  <si>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</si>
  <si>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</si>
  <si>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</si>
  <si>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</si>
  <si>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</si>
  <si>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</si>
  <si>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</si>
  <si>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</si>
  <si>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</si>
  <si>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</si>
  <si>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</si>
  <si>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</si>
  <si>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</si>
  <si>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</si>
  <si>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</si>
  <si>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</si>
  <si>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</si>
  <si>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</si>
  <si>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</si>
  <si>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</si>
  <si>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</si>
  <si>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</si>
  <si>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</si>
  <si>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</si>
  <si>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</si>
  <si>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</si>
  <si>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</si>
  <si>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</si>
  <si>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</si>
  <si>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</si>
  <si>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</si>
  <si>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</si>
  <si>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</si>
  <si>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</si>
  <si>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</si>
  <si>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</si>
  <si>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</si>
  <si>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</si>
  <si>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</si>
  <si>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</si>
  <si>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</si>
  <si>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</si>
  <si>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</si>
  <si>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</si>
  <si>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</si>
  <si>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</si>
  <si>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</si>
  <si>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</si>
  <si>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</si>
  <si>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</si>
  <si>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</si>
  <si>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</si>
  <si>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</si>
  <si>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</si>
  <si>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</si>
  <si>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</si>
  <si>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</si>
  <si>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</si>
  <si>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</si>
  <si>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</si>
  <si>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</si>
  <si>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</si>
  <si>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</si>
  <si>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</si>
  <si>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</si>
  <si>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</si>
  <si>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</si>
  <si>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</si>
  <si>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</si>
  <si>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</si>
  <si>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</si>
  <si>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</si>
  <si>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</si>
  <si>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</si>
  <si>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</si>
  <si>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</si>
  <si>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</si>
  <si>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</si>
  <si>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</si>
  <si>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</si>
  <si>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</si>
  <si>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</si>
  <si>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</si>
  <si>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</si>
  <si>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</si>
  <si>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</si>
  <si>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</si>
  <si>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</si>
  <si>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</si>
  <si>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</si>
  <si>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</si>
  <si>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</si>
  <si>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</si>
  <si>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</si>
  <si>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</si>
  <si>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</si>
  <si>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</si>
  <si>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</si>
  <si>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</si>
  <si>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</si>
  <si>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</si>
  <si>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</si>
  <si>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</si>
  <si>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</si>
  <si>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</si>
  <si>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</si>
  <si>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</si>
  <si>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</si>
  <si>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</si>
  <si>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</si>
  <si>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</si>
  <si>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</si>
  <si>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</si>
  <si>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</si>
  <si>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</si>
  <si>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</si>
  <si>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</si>
  <si>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</si>
  <si>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</si>
  <si>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</si>
  <si>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</si>
  <si>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</si>
  <si>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</si>
  <si>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</si>
  <si>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</si>
  <si>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</si>
  <si>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</si>
  <si>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</si>
  <si>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</si>
  <si>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</si>
  <si>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</si>
  <si>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</si>
  <si>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</si>
  <si>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</si>
  <si>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</si>
  <si>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</si>
  <si>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</si>
  <si>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</si>
  <si>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</si>
  <si>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</si>
  <si>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</si>
  <si>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</si>
  <si>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</si>
  <si>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</si>
  <si>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</si>
  <si>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</si>
  <si>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</si>
  <si>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</si>
  <si>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</si>
  <si>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</si>
  <si>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</si>
  <si>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</si>
  <si>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</si>
  <si>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</si>
  <si>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</si>
  <si>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</si>
  <si>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</si>
  <si>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</si>
  <si>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</si>
  <si>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</si>
  <si>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</si>
  <si>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</si>
  <si>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</si>
  <si>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</si>
  <si>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</si>
  <si>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</si>
  <si>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</si>
  <si>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</si>
  <si>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</si>
  <si>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</si>
  <si>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</si>
  <si>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</si>
  <si>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</si>
  <si>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</si>
  <si>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</si>
  <si>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</si>
  <si>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</si>
  <si>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</si>
  <si>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</si>
  <si>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</si>
  <si>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</si>
  <si>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</si>
  <si>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</si>
  <si>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</si>
  <si>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</si>
  <si>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</si>
  <si>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</si>
  <si>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</si>
  <si>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</si>
  <si>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</si>
  <si>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</si>
  <si>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</si>
  <si>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</si>
  <si>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</si>
  <si>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</si>
  <si>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</si>
  <si>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</si>
  <si>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</si>
  <si>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</si>
  <si>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</si>
  <si>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</si>
  <si>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</si>
  <si>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</si>
  <si>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</si>
  <si>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</si>
  <si>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</si>
  <si>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</si>
  <si>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</si>
  <si>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</si>
  <si>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</si>
  <si>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</si>
  <si>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</si>
  <si>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</si>
  <si>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</si>
  <si>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</si>
  <si>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</si>
  <si>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</si>
  <si>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</si>
  <si>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</si>
  <si>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</si>
  <si>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</si>
  <si>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</si>
  <si>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</si>
  <si>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</si>
  <si>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</si>
  <si>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</si>
  <si>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</si>
  <si>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</si>
  <si>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</si>
  <si>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</si>
  <si>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</si>
  <si>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</si>
  <si>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</si>
  <si>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</si>
  <si>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</si>
  <si>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</si>
  <si>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</si>
  <si>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</si>
  <si>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</si>
  <si>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</si>
  <si>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</si>
  <si>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</si>
  <si>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</si>
  <si>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</si>
  <si>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</si>
  <si>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</si>
  <si>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</si>
  <si>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</si>
  <si>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</si>
  <si>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</si>
  <si>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</si>
  <si>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</si>
  <si>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</si>
  <si>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</si>
  <si>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</si>
  <si>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</si>
  <si>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</si>
  <si>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</si>
  <si>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</si>
  <si>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</si>
  <si>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</si>
  <si>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</si>
  <si>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</si>
  <si>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</si>
  <si>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</si>
  <si>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</si>
  <si>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</si>
  <si>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</si>
  <si>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</si>
  <si>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</si>
  <si>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</si>
  <si>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</si>
  <si>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</si>
  <si>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</si>
  <si>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</si>
  <si>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</si>
  <si>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</si>
  <si>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</si>
  <si>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</si>
  <si>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</si>
  <si>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</si>
  <si>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</si>
  <si>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</si>
  <si>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</si>
  <si>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</si>
  <si>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</si>
  <si>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</si>
  <si>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</si>
  <si>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</si>
  <si>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</si>
  <si>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</si>
  <si>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</si>
  <si>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</si>
  <si>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</si>
  <si>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</si>
  <si>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</si>
  <si>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</si>
  <si>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</si>
  <si>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</si>
  <si>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</si>
  <si>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</si>
  <si>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</si>
  <si>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</si>
  <si>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</si>
  <si>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</si>
  <si>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</si>
  <si>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</si>
  <si>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</si>
  <si>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</si>
  <si>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</si>
  <si>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</si>
  <si>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</si>
  <si>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</si>
  <si>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</si>
  <si>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</si>
  <si>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</si>
  <si>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</si>
  <si>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</si>
  <si>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</si>
  <si>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</si>
  <si>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</si>
  <si>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</si>
  <si>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</si>
  <si>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</si>
  <si>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</si>
  <si>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</si>
  <si>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</si>
  <si>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</si>
  <si>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</si>
  <si>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</si>
  <si>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</si>
  <si>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</si>
  <si>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</si>
  <si>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</si>
  <si>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</si>
  <si>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</si>
  <si>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</si>
  <si>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</si>
  <si>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</si>
  <si>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</si>
  <si>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</si>
  <si>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</si>
  <si>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</si>
  <si>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</si>
  <si>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</si>
  <si>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</si>
  <si>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</si>
  <si>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</si>
  <si>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</si>
  <si>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</si>
  <si>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</si>
  <si>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</si>
  <si>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</si>
  <si>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</si>
  <si>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</si>
  <si>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</si>
  <si>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</si>
  <si>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</si>
  <si>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</si>
  <si>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</si>
  <si>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</si>
  <si>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</si>
  <si>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</si>
  <si>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</si>
  <si>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</si>
  <si>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</si>
  <si>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</si>
  <si>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</si>
  <si>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</si>
  <si>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</si>
  <si>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</si>
  <si>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</si>
  <si>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</si>
  <si>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</si>
  <si>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</si>
  <si>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</si>
  <si>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</si>
  <si>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</si>
  <si>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</si>
  <si>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</si>
  <si>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</si>
  <si>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</si>
  <si>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</si>
  <si>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</si>
  <si>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</si>
  <si>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</si>
  <si>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</si>
  <si>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</si>
  <si>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</si>
  <si>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</si>
  <si>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</si>
  <si>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</si>
  <si>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</si>
  <si>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</si>
  <si>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</si>
  <si>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</si>
  <si>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</si>
  <si>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</si>
  <si>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</si>
  <si>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</si>
  <si>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</si>
  <si>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</si>
  <si>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</si>
  <si>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</si>
  <si>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</si>
  <si>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</si>
  <si>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</si>
  <si>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</si>
  <si>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</si>
  <si>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</si>
  <si>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</si>
  <si>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</si>
  <si>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</si>
  <si>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</si>
  <si>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</si>
  <si>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</si>
  <si>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</si>
  <si>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</si>
  <si>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</si>
  <si>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</si>
  <si>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</si>
  <si>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</si>
  <si>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</si>
  <si>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</si>
  <si>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</si>
  <si>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</si>
  <si>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</si>
  <si>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</si>
  <si>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</si>
  <si>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</si>
  <si>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</si>
  <si>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</si>
  <si>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</si>
  <si>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</si>
  <si>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</si>
  <si>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</si>
  <si>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</si>
  <si>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</si>
  <si>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</si>
  <si>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</si>
  <si>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</si>
  <si>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</si>
  <si>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</si>
  <si>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</si>
  <si>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</si>
  <si>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</si>
  <si>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</si>
  <si>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</si>
  <si>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</si>
  <si>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</si>
  <si>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</si>
  <si>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</si>
  <si>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</si>
  <si>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</si>
  <si>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</si>
  <si>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</si>
  <si>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</si>
  <si>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</si>
  <si>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</si>
  <si>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</si>
  <si>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</si>
  <si>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</si>
  <si>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</si>
  <si>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</si>
  <si>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</si>
  <si>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</si>
  <si>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</si>
  <si>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</si>
  <si>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</si>
  <si>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</si>
  <si>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</si>
  <si>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</si>
  <si>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</si>
  <si>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</si>
  <si>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</si>
  <si>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</si>
  <si>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</si>
  <si>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</si>
  <si>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</si>
  <si>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</si>
  <si>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</si>
  <si>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</si>
  <si>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</si>
  <si>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</si>
  <si>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</si>
  <si>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</si>
  <si>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</si>
  <si>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</si>
  <si>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</si>
  <si>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</si>
  <si>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</si>
  <si>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</si>
  <si>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</si>
  <si>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</si>
  <si>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</si>
  <si>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</si>
  <si>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</si>
  <si>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</si>
  <si>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</si>
  <si>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</si>
  <si>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</si>
  <si>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</si>
  <si>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</si>
  <si>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</si>
  <si>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</si>
  <si>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</si>
  <si>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</si>
  <si>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</si>
  <si>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</si>
  <si>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</si>
  <si>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</si>
  <si>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</si>
  <si>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</si>
  <si>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</si>
  <si>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</si>
  <si>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</si>
  <si>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</si>
  <si>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</si>
  <si>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</si>
  <si>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</si>
  <si>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</si>
  <si>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</si>
  <si>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</si>
  <si>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</si>
  <si>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</si>
  <si>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</si>
  <si>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</si>
  <si>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</si>
  <si>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</si>
  <si>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</si>
  <si>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</si>
  <si>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</si>
  <si>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</si>
  <si>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</si>
  <si>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</si>
  <si>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</si>
  <si>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</si>
  <si>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</si>
  <si>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</si>
  <si>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</si>
  <si>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</si>
  <si>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</si>
  <si>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</si>
  <si>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</si>
  <si>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</si>
  <si>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</si>
  <si>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</si>
  <si>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</si>
  <si>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</si>
  <si>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</si>
  <si>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</si>
  <si>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</si>
  <si>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</si>
  <si>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</si>
  <si>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</si>
  <si>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</si>
  <si>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</si>
  <si>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</si>
  <si>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</si>
  <si>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</si>
  <si>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</si>
  <si>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</si>
  <si>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</si>
  <si>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</si>
  <si>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</si>
  <si>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</si>
  <si>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</si>
  <si>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</si>
  <si>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</si>
  <si>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</si>
  <si>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</si>
  <si>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</si>
  <si>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</si>
  <si>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</si>
  <si>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</si>
  <si>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</si>
  <si>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</si>
  <si>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</si>
  <si>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</si>
  <si>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</si>
  <si>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</si>
  <si>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</si>
  <si>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</si>
  <si>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</si>
  <si>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</si>
  <si>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</si>
  <si>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</si>
  <si>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</si>
  <si>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</si>
  <si>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</si>
  <si>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</si>
  <si>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</si>
  <si>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</si>
  <si>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</si>
  <si>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</si>
  <si>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</si>
  <si>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</si>
  <si>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</si>
  <si>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</si>
  <si>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</si>
  <si>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</si>
  <si>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</si>
  <si>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</si>
  <si>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</si>
  <si>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</si>
  <si>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</si>
  <si>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</si>
  <si>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</si>
  <si>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</si>
  <si>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</si>
  <si>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</si>
  <si>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</si>
  <si>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</si>
  <si>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</si>
  <si>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</si>
  <si>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</si>
  <si>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</si>
  <si>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</si>
  <si>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</si>
  <si>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</si>
  <si>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</si>
  <si>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</si>
  <si>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</si>
  <si>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</si>
  <si>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</si>
  <si>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</si>
  <si>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</si>
  <si>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</si>
  <si>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</si>
  <si>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</si>
  <si>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</si>
  <si>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</si>
  <si>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</si>
  <si>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</si>
  <si>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</si>
  <si>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</si>
  <si>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</si>
  <si>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</si>
  <si>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</si>
  <si>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</si>
  <si>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</si>
  <si>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</si>
  <si>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</si>
  <si>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</si>
  <si>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</si>
  <si>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</si>
  <si>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</si>
  <si>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</si>
  <si>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</si>
  <si>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</si>
  <si>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</si>
  <si>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</si>
  <si>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</si>
  <si>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</si>
  <si>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</si>
  <si>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</si>
  <si>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</si>
  <si>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</si>
  <si>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</si>
  <si>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</si>
  <si>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</si>
  <si>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</si>
  <si>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</si>
  <si>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</si>
  <si>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</si>
  <si>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</si>
  <si>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</si>
  <si>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</si>
  <si>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</si>
  <si>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</si>
  <si>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</si>
  <si>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</si>
  <si>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</si>
  <si>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</si>
  <si>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</si>
  <si>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</si>
  <si>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</si>
  <si>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</si>
  <si>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</si>
  <si>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</si>
  <si>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</si>
  <si>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</si>
  <si>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</si>
  <si>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</si>
  <si>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</si>
  <si>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</si>
  <si>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</si>
  <si>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</si>
  <si>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</si>
  <si>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</si>
  <si>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</si>
  <si>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</si>
  <si>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</si>
  <si>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</si>
  <si>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</si>
  <si>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</si>
  <si>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</si>
  <si>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</si>
  <si>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</si>
  <si>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</si>
  <si>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</si>
  <si>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</si>
  <si>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</si>
  <si>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</si>
  <si>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</si>
  <si>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</si>
  <si>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</si>
  <si>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</si>
  <si>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</si>
  <si>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</si>
  <si>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</si>
  <si>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</si>
  <si>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</si>
  <si>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</si>
  <si>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</si>
  <si>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</si>
  <si>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</si>
  <si>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</si>
  <si>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</si>
  <si>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</si>
  <si>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</si>
  <si>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</si>
  <si>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</si>
  <si>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</si>
  <si>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</si>
  <si>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</si>
  <si>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</si>
  <si>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</si>
  <si>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</si>
  <si>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</si>
  <si>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</si>
  <si>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</si>
  <si>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</si>
  <si>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</si>
  <si>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</si>
  <si>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</si>
  <si>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</si>
  <si>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</si>
  <si>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</si>
  <si>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</si>
  <si>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</si>
  <si>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</si>
  <si>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</si>
  <si>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</si>
  <si>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</si>
  <si>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</si>
  <si>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</si>
  <si>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</si>
  <si>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</si>
  <si>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</si>
  <si>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</si>
  <si>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</si>
  <si>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</si>
  <si>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</si>
  <si>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</si>
  <si>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</si>
  <si>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</si>
  <si>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</si>
  <si>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</si>
  <si>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</si>
  <si>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</si>
  <si>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</si>
  <si>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</si>
  <si>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</si>
  <si>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</si>
  <si>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</si>
  <si>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</si>
  <si>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</si>
  <si>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</si>
  <si>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</si>
  <si>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</si>
  <si>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</si>
  <si>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</si>
  <si>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</si>
  <si>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</si>
  <si>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</si>
  <si>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</si>
  <si>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</si>
  <si>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</si>
  <si>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</si>
  <si>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</si>
  <si>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</si>
  <si>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</si>
  <si>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</si>
  <si>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</si>
  <si>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</si>
  <si>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</si>
  <si>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</si>
  <si>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</si>
  <si>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</si>
  <si>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</si>
  <si>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</si>
  <si>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</si>
  <si>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</si>
  <si>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</si>
  <si>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</si>
  <si>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</si>
  <si>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</si>
  <si>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</si>
  <si>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</si>
  <si>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</si>
  <si>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</si>
  <si>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</si>
  <si>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</si>
  <si>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</si>
  <si>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</si>
  <si>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</si>
  <si>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</si>
  <si>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</si>
  <si>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</si>
  <si>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</si>
  <si>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</si>
  <si>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</si>
  <si>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</si>
  <si>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</si>
  <si>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</si>
  <si>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</si>
  <si>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</si>
  <si>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</si>
  <si>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</si>
  <si>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</si>
  <si>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</si>
  <si>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</si>
  <si>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</si>
  <si>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</si>
  <si>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</si>
  <si>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</si>
  <si>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</si>
  <si>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</si>
  <si>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</si>
  <si>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</si>
  <si>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</si>
  <si>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</si>
  <si>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</si>
  <si>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</si>
  <si>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</si>
  <si>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</si>
  <si>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</si>
  <si>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</si>
  <si>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</si>
  <si>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</si>
  <si>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</si>
  <si>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</si>
  <si>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</si>
  <si>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</si>
  <si>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</si>
  <si>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</si>
  <si>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</si>
  <si>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</si>
  <si>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</si>
  <si>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</si>
  <si>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</si>
  <si>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</si>
  <si>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</si>
  <si>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</si>
  <si>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</si>
  <si>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</si>
  <si>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</si>
  <si>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</si>
  <si>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</si>
  <si>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</si>
  <si>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</si>
  <si>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</si>
  <si>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</si>
  <si>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</si>
  <si>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</si>
  <si>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</si>
  <si>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</si>
  <si>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</si>
  <si>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</si>
  <si>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</si>
  <si>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</si>
  <si>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</si>
  <si>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</si>
  <si>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</si>
  <si>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</si>
  <si>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</si>
  <si>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</si>
  <si>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</si>
  <si>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</si>
  <si>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</si>
  <si>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</si>
  <si>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</si>
  <si>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</si>
  <si>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</si>
  <si>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</si>
  <si>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</si>
  <si>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</si>
  <si>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</si>
  <si>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</si>
  <si>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</si>
  <si>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</si>
  <si>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</si>
  <si>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</si>
  <si>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</si>
  <si>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</si>
  <si>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</si>
  <si>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</si>
  <si>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</si>
  <si>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</si>
  <si>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</si>
  <si>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</si>
  <si>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</si>
  <si>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</si>
  <si>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</si>
  <si>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</si>
  <si>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</si>
  <si>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</si>
  <si>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</si>
  <si>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</si>
  <si>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</si>
  <si>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</si>
  <si>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</si>
  <si>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</si>
  <si>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</si>
  <si>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</si>
  <si>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</si>
  <si>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</si>
  <si>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</si>
  <si>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</si>
  <si>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</si>
  <si>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</si>
  <si>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</si>
  <si>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</si>
  <si>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</si>
  <si>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</si>
  <si>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</si>
  <si>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</si>
  <si>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</si>
  <si>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</si>
  <si>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</si>
  <si>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</si>
  <si>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</si>
  <si>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</si>
  <si>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</si>
  <si>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</si>
  <si>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</si>
  <si>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</si>
  <si>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</si>
  <si>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</si>
  <si>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</si>
  <si>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</si>
  <si>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</si>
  <si>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</si>
  <si>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</si>
  <si>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</si>
  <si>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</si>
  <si>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</si>
  <si>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</si>
  <si>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</si>
  <si>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</si>
  <si>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</si>
  <si>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</si>
  <si>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</si>
  <si>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</si>
  <si>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</si>
  <si>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</si>
  <si>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</si>
  <si>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</si>
  <si>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</si>
  <si>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</si>
  <si>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</si>
  <si>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</si>
  <si>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</si>
  <si>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</si>
  <si>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</si>
  <si>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</si>
  <si>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</si>
  <si>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</si>
  <si>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</si>
  <si>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</si>
  <si>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</si>
  <si>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</si>
  <si>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</si>
  <si>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</si>
  <si>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</si>
  <si>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</si>
  <si>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</si>
  <si>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</si>
  <si>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</si>
  <si>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</si>
  <si>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</si>
  <si>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</si>
  <si>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</si>
  <si>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</si>
  <si>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</si>
  <si>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</si>
  <si>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</si>
  <si>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</si>
  <si>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</si>
  <si>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</si>
  <si>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</si>
  <si>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</si>
  <si>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</si>
  <si>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</si>
  <si>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</si>
  <si>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</si>
  <si>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</si>
  <si>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</si>
  <si>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</si>
  <si>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</si>
  <si>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</si>
  <si>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</si>
  <si>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</si>
  <si>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</si>
  <si>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</si>
  <si>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</si>
  <si>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</si>
  <si>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</si>
  <si>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</si>
  <si>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</si>
  <si>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</si>
  <si>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</si>
  <si>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</si>
  <si>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</si>
  <si>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</si>
  <si>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</si>
  <si>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</si>
  <si>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</si>
  <si>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</si>
  <si>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</si>
  <si>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</si>
  <si>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</si>
  <si>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</si>
  <si>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</si>
  <si>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</si>
  <si>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</si>
  <si>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</si>
  <si>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</si>
  <si>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</si>
  <si>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</si>
  <si>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</si>
  <si>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</si>
  <si>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</si>
  <si>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</si>
  <si>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</si>
  <si>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</si>
  <si>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</si>
  <si>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</si>
  <si>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</si>
  <si>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</si>
  <si>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</si>
  <si>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</si>
  <si>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</si>
  <si>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</si>
  <si>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</si>
  <si>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</si>
  <si>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</si>
  <si>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</si>
  <si>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</si>
  <si>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</si>
  <si>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</si>
  <si>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</si>
  <si>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</si>
  <si>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</si>
  <si>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</si>
  <si>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</si>
  <si>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</si>
  <si>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</si>
  <si>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</si>
  <si>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</si>
  <si>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</si>
  <si>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</si>
  <si>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</si>
  <si>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</si>
  <si>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</si>
  <si>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</si>
  <si>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</si>
  <si>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</si>
  <si>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</si>
  <si>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</si>
  <si>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</si>
  <si>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</si>
  <si>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</si>
  <si>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</si>
  <si>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</si>
  <si>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</si>
  <si>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</si>
  <si>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</si>
  <si>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</si>
  <si>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</si>
  <si>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</si>
  <si>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</si>
  <si>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</si>
  <si>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</si>
  <si>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</si>
  <si>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</si>
  <si>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</si>
  <si>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</si>
  <si>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</si>
  <si>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</si>
  <si>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</si>
  <si>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</si>
  <si>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</si>
  <si>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</si>
  <si>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</si>
  <si>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</si>
  <si>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</si>
  <si>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</si>
  <si>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</si>
  <si>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</si>
  <si>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</si>
  <si>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</si>
  <si>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</si>
  <si>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</si>
  <si>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</si>
  <si>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</si>
  <si>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</si>
  <si>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</si>
  <si>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</si>
  <si>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</si>
  <si>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</si>
  <si>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</si>
  <si>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</si>
  <si>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</si>
  <si>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</si>
  <si>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</si>
  <si>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</si>
  <si>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</si>
  <si>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</si>
  <si>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</si>
  <si>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</si>
  <si>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</si>
  <si>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</si>
  <si>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</si>
  <si>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</si>
  <si>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</si>
  <si>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</si>
  <si>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</si>
  <si>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</si>
  <si>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</si>
  <si>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</si>
  <si>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</si>
  <si>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</si>
  <si>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</si>
  <si>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</si>
  <si>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</si>
  <si>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</si>
  <si>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</si>
  <si>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</si>
  <si>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</si>
  <si>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</si>
  <si>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</si>
  <si>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</si>
  <si>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</si>
  <si>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</si>
  <si>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</si>
  <si>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</si>
  <si>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</si>
  <si>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</si>
  <si>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</si>
  <si>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</si>
  <si>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</si>
  <si>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</si>
  <si>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</si>
  <si>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</si>
  <si>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</si>
  <si>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</si>
  <si>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</si>
  <si>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</si>
  <si>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</si>
  <si>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</si>
  <si>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</si>
  <si>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</si>
  <si>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</si>
  <si>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</si>
  <si>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</si>
  <si>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</si>
  <si>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</si>
  <si>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</si>
  <si>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</si>
  <si>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</si>
  <si>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</si>
  <si>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</si>
  <si>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</si>
  <si>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</si>
  <si>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</si>
  <si>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</si>
  <si>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</si>
  <si>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</si>
  <si>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</si>
  <si>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</si>
  <si>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</si>
  <si>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</si>
  <si>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</si>
  <si>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</si>
  <si>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</si>
  <si>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</si>
  <si>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</si>
  <si>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</si>
  <si>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</si>
  <si>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</si>
  <si>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</si>
  <si>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</si>
  <si>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</si>
  <si>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</si>
  <si>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</si>
  <si>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</si>
  <si>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</si>
  <si>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</si>
  <si>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</si>
  <si>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</si>
  <si>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</si>
  <si>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</si>
  <si>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</si>
  <si>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</si>
  <si>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</si>
  <si>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</si>
  <si>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</si>
  <si>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</si>
  <si>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</si>
  <si>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</si>
  <si>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</si>
  <si>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</si>
  <si>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</si>
  <si>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</si>
  <si>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</si>
  <si>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</si>
  <si>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</si>
  <si>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</si>
  <si>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</si>
  <si>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</si>
  <si>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</si>
  <si>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</si>
  <si>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</si>
  <si>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</si>
  <si>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</si>
  <si>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</si>
  <si>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</si>
  <si>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</si>
  <si>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</si>
  <si>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</si>
  <si>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</si>
  <si>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</si>
  <si>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</si>
  <si>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</si>
  <si>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</si>
  <si>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</si>
  <si>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</si>
  <si>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</si>
  <si>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</si>
  <si>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</si>
  <si>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</si>
  <si>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</si>
  <si>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</si>
  <si>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</si>
  <si>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</si>
  <si>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</si>
  <si>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</si>
  <si>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</si>
  <si>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</si>
  <si>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</si>
  <si>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</si>
  <si>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</si>
  <si>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</si>
  <si>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</si>
  <si>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</si>
  <si>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</si>
  <si>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</si>
  <si>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</si>
  <si>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</si>
  <si>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</si>
  <si>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</si>
  <si>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</si>
  <si>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</si>
  <si>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</si>
  <si>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</si>
  <si>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</si>
  <si>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</si>
  <si>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</si>
  <si>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</si>
  <si>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</si>
  <si>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</si>
  <si>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</si>
  <si>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</si>
  <si>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</si>
  <si>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</si>
  <si>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</si>
  <si>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</si>
  <si>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</si>
  <si>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</si>
  <si>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</si>
  <si>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</si>
  <si>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</si>
  <si>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</si>
  <si>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</si>
  <si>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</si>
  <si>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</si>
  <si>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</si>
  <si>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</si>
  <si>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</si>
  <si>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</si>
  <si>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</si>
  <si>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</si>
  <si>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</si>
  <si>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</si>
  <si>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</si>
  <si>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</si>
  <si>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</si>
  <si>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</si>
  <si>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</si>
  <si>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</si>
  <si>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</si>
  <si>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</si>
  <si>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</si>
  <si>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</si>
  <si>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</si>
  <si>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</si>
  <si>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</si>
  <si>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</si>
  <si>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</si>
  <si>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</si>
  <si>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</si>
  <si>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</si>
  <si>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</si>
  <si>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</si>
  <si>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</si>
  <si>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</si>
  <si>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</si>
  <si>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</si>
  <si>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</si>
  <si>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</si>
  <si>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</si>
  <si>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</si>
  <si>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</si>
  <si>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</si>
  <si>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</si>
  <si>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</si>
  <si>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</si>
  <si>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</si>
  <si>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</si>
  <si>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</si>
  <si>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</si>
  <si>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</si>
  <si>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</si>
  <si>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</si>
  <si>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</si>
  <si>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</si>
  <si>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</si>
  <si>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</si>
  <si>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</si>
  <si>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</si>
  <si>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</si>
  <si>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</si>
  <si>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</si>
  <si>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</si>
  <si>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</si>
  <si>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</si>
  <si>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</si>
  <si>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</si>
  <si>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</si>
  <si>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</si>
  <si>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</si>
  <si>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</si>
  <si>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</si>
  <si>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</si>
  <si>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</si>
  <si>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</si>
  <si>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</si>
  <si>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</si>
  <si>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</si>
  <si>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</si>
  <si>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</si>
  <si>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</si>
  <si>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</si>
  <si>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</si>
  <si>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</si>
  <si>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</si>
  <si>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</si>
  <si>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</si>
  <si>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</si>
  <si>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</si>
  <si>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</si>
  <si>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</si>
  <si>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</si>
  <si>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</si>
  <si>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</si>
  <si>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</si>
  <si>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</si>
  <si>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</si>
  <si>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</si>
  <si>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</si>
  <si>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</si>
  <si>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</si>
  <si>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</si>
  <si>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</si>
  <si>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</si>
  <si>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</si>
  <si>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</si>
  <si>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</si>
  <si>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</si>
  <si>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</si>
  <si>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</si>
  <si>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</si>
  <si>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</si>
  <si>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</si>
  <si>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</si>
  <si>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</si>
  <si>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</si>
  <si>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</si>
  <si>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</si>
  <si>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</si>
  <si>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</si>
  <si>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</si>
  <si>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</si>
  <si>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</si>
  <si>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</si>
  <si>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</si>
  <si>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</si>
  <si>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</si>
  <si>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</si>
  <si>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</si>
  <si>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</si>
  <si>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</si>
  <si>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</si>
  <si>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</si>
  <si>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</si>
  <si>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</si>
  <si>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</si>
  <si>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</si>
  <si>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</si>
  <si>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</si>
  <si>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</si>
  <si>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</si>
  <si>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</si>
  <si>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</si>
  <si>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</si>
  <si>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</si>
  <si>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</si>
  <si>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</si>
  <si>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</si>
  <si>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</si>
  <si>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</si>
  <si>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</si>
  <si>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</si>
  <si>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</si>
  <si>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</si>
  <si>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</si>
  <si>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</si>
  <si>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</si>
  <si>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</si>
  <si>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</si>
  <si>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</si>
  <si>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</si>
  <si>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</si>
  <si>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</si>
  <si>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</si>
  <si>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</si>
  <si>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</si>
  <si>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</si>
  <si>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</si>
  <si>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</si>
  <si>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</si>
  <si>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</si>
  <si>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</si>
  <si>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</si>
  <si>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</si>
  <si>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</si>
  <si>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</si>
  <si>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</si>
  <si>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</si>
  <si>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</si>
  <si>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</si>
  <si>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</si>
  <si>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</si>
  <si>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</si>
  <si>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</si>
  <si>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</si>
  <si>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</si>
  <si>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</si>
  <si>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</si>
  <si>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</si>
  <si>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</si>
  <si>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</si>
  <si>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</si>
  <si>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</si>
  <si>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</si>
  <si>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</si>
  <si>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</si>
  <si>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</si>
  <si>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</si>
  <si>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</si>
  <si>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</si>
  <si>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</si>
  <si>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</si>
  <si>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</si>
  <si>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</si>
  <si>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</si>
  <si>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</si>
  <si>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</si>
  <si>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</si>
  <si>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</si>
  <si>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</si>
  <si>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</si>
  <si>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</si>
  <si>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</si>
  <si>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</si>
  <si>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</si>
  <si>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</si>
  <si>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</si>
  <si>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</si>
  <si>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</si>
  <si>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</si>
  <si>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</si>
  <si>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</si>
  <si>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</si>
  <si>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</si>
  <si>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</si>
  <si>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</si>
  <si>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</si>
  <si>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</si>
  <si>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</si>
  <si>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</si>
  <si>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</si>
  <si>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</si>
  <si>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</si>
  <si>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</si>
  <si>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</si>
  <si>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</si>
  <si>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</si>
  <si>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</si>
  <si>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</si>
  <si>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</si>
  <si>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</si>
  <si>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</si>
  <si>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</si>
  <si>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</si>
  <si>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</si>
  <si>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</si>
  <si>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</si>
  <si>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</si>
  <si>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</si>
  <si>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</si>
  <si>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</si>
  <si>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</si>
  <si>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</si>
  <si>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</si>
  <si>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</si>
  <si>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</si>
  <si>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</si>
  <si>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</si>
  <si>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</si>
  <si>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</si>
  <si>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</si>
  <si>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</si>
  <si>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</si>
  <si>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</si>
  <si>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</si>
  <si>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</si>
  <si>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</si>
  <si>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</si>
  <si>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</si>
  <si>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</si>
  <si>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</si>
  <si>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</si>
  <si>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</si>
  <si>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</si>
  <si>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</si>
  <si>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</si>
  <si>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</si>
  <si>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</si>
  <si>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</si>
  <si>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</si>
  <si>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</si>
  <si>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</si>
  <si>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</si>
  <si>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</si>
  <si>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</si>
  <si>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</si>
  <si>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</si>
  <si>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</si>
  <si>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</si>
  <si>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</si>
  <si>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</si>
  <si>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</si>
  <si>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</si>
  <si>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</si>
  <si>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</si>
  <si>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</si>
  <si>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</si>
  <si>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</si>
  <si>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</si>
  <si>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</si>
  <si>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</si>
  <si>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</si>
  <si>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</si>
  <si>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</si>
  <si>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</si>
  <si>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</si>
  <si>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</si>
  <si>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</si>
  <si>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</si>
  <si>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</si>
  <si>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</si>
  <si>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</si>
  <si>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</si>
  <si>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</si>
  <si>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</si>
  <si>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</si>
  <si>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</si>
  <si>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</si>
  <si>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</si>
  <si>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</si>
  <si>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</si>
  <si>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</si>
  <si>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</si>
  <si>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</si>
  <si>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</si>
  <si>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</si>
  <si>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</si>
  <si>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</si>
  <si>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</si>
  <si>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</si>
  <si>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</si>
  <si>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</si>
  <si>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</si>
  <si>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</si>
  <si>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</si>
  <si>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</si>
  <si>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</si>
  <si>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</si>
  <si>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</si>
  <si>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</si>
  <si>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</si>
  <si>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</si>
  <si>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</si>
  <si>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</si>
  <si>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</si>
  <si>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</si>
  <si>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</si>
  <si>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</si>
  <si>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</si>
  <si>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</si>
  <si>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</si>
  <si>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</si>
  <si>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</si>
  <si>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</si>
  <si>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</si>
  <si>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</si>
  <si>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</si>
  <si>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</si>
  <si>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</si>
  <si>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</si>
  <si>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</si>
  <si>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</si>
  <si>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</si>
  <si>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</si>
  <si>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</si>
  <si>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</si>
  <si>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</si>
  <si>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</si>
  <si>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</si>
  <si>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</si>
  <si>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</si>
  <si>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</si>
  <si>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</si>
  <si>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</si>
  <si>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</si>
  <si>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</si>
  <si>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</si>
  <si>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</si>
  <si>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</si>
  <si>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</si>
  <si>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</si>
  <si>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</si>
  <si>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</si>
  <si>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</si>
  <si>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</si>
  <si>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</si>
  <si>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</si>
  <si>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</si>
  <si>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</si>
  <si>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</si>
  <si>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</si>
  <si>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</si>
  <si>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</si>
  <si>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</si>
  <si>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</si>
  <si>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</si>
  <si>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</si>
  <si>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</si>
  <si>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</si>
  <si>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</si>
  <si>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</si>
  <si>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</si>
  <si>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</si>
  <si>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</si>
  <si>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</si>
  <si>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</si>
  <si>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</si>
  <si>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</si>
  <si>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</si>
  <si>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</si>
  <si>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</si>
  <si>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</si>
  <si>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</si>
  <si>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</si>
  <si>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</si>
  <si>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</si>
  <si>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</si>
  <si>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</si>
  <si>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</si>
  <si>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</si>
  <si>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</si>
  <si>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</si>
  <si>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</si>
  <si>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</si>
  <si>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</si>
  <si>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</si>
  <si>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</si>
  <si>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</si>
  <si>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</si>
  <si>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</si>
  <si>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</si>
  <si>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</si>
  <si>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</si>
  <si>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</si>
  <si>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</si>
  <si>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</si>
  <si>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</si>
  <si>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</si>
  <si>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</si>
  <si>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</si>
  <si>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</si>
  <si>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</si>
  <si>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</si>
  <si>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</si>
  <si>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</si>
  <si>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</si>
  <si>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</si>
  <si>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</si>
  <si>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</si>
  <si>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</si>
  <si>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</si>
  <si>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</si>
  <si>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</si>
  <si>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</si>
  <si>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</si>
  <si>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</si>
  <si>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</si>
  <si>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</si>
  <si>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</si>
  <si>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</si>
  <si>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</si>
  <si>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</si>
  <si>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</si>
  <si>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</si>
  <si>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</si>
  <si>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</si>
  <si>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</si>
  <si>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</si>
  <si>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</si>
  <si>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</si>
  <si>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</si>
  <si>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</si>
  <si>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</si>
  <si>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</si>
  <si>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</si>
  <si>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</si>
  <si>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</si>
  <si>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</si>
  <si>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</si>
  <si>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</si>
  <si>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</si>
  <si>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</si>
  <si>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</si>
  <si>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</si>
  <si>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</si>
  <si>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</si>
  <si>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</si>
  <si>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</si>
  <si>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</si>
  <si>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</si>
  <si>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</si>
  <si>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</si>
  <si>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</si>
  <si>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</si>
  <si>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</si>
  <si>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</si>
  <si>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</si>
  <si>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</si>
  <si>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</si>
  <si>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</si>
  <si>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</si>
  <si>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</si>
  <si>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</si>
  <si>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</si>
  <si>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</si>
  <si>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</si>
  <si>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</si>
  <si>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</si>
  <si>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</si>
  <si>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</si>
  <si>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</si>
  <si>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</si>
  <si>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</si>
  <si>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</si>
  <si>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</si>
  <si>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</si>
  <si>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</si>
  <si>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</si>
  <si>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</si>
  <si>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</si>
  <si>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</si>
  <si>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</si>
  <si>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</si>
  <si>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</si>
  <si>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</si>
  <si>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</si>
  <si>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</si>
  <si>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</si>
  <si>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</si>
  <si>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</si>
  <si>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</si>
  <si>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</si>
  <si>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</si>
  <si>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</si>
  <si>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</si>
  <si>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</si>
  <si>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</si>
  <si>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</si>
  <si>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</si>
  <si>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</si>
  <si>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</si>
  <si>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</si>
  <si>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</si>
  <si>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</si>
  <si>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</si>
  <si>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</si>
  <si>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</si>
  <si>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</si>
  <si>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</si>
  <si>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</si>
  <si>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</si>
  <si>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</si>
  <si>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</si>
  <si>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</si>
  <si>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</si>
  <si>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</si>
  <si>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</si>
  <si>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</si>
  <si>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</si>
  <si>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</si>
  <si>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</si>
  <si>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</si>
  <si>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</si>
  <si>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</si>
  <si>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</si>
  <si>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</si>
  <si>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</si>
  <si>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</si>
  <si>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</si>
  <si>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</si>
  <si>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</si>
  <si>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</si>
  <si>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</si>
  <si>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</si>
  <si>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</si>
  <si>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</si>
  <si>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</si>
  <si>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</si>
  <si>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</si>
  <si>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</si>
  <si>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</si>
  <si>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</si>
  <si>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</si>
  <si>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</si>
  <si>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</si>
  <si>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</si>
  <si>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</si>
  <si>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</si>
  <si>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</si>
  <si>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</si>
  <si>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</si>
  <si>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</si>
  <si>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</si>
  <si>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</si>
  <si>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</si>
  <si>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</si>
  <si>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</si>
  <si>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</si>
  <si>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</si>
  <si>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</si>
  <si>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</si>
  <si>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</si>
  <si>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</si>
  <si>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</si>
  <si>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</si>
  <si>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</si>
  <si>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</si>
  <si>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</si>
  <si>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</si>
  <si>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</si>
  <si>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</si>
  <si>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</si>
  <si>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</si>
  <si>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</si>
  <si>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</si>
  <si>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</si>
  <si>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</si>
  <si>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</si>
  <si>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</si>
  <si>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</si>
  <si>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</si>
  <si>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</si>
  <si>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</si>
  <si>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</si>
  <si>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</si>
  <si>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</si>
  <si>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</si>
  <si>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</si>
  <si>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</si>
  <si>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</si>
  <si>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</si>
  <si>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</si>
  <si>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</si>
  <si>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</si>
  <si>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</si>
  <si>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</si>
  <si>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</si>
  <si>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</si>
  <si>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</si>
  <si>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</si>
  <si>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</si>
  <si>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</si>
  <si>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</si>
  <si>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</si>
  <si>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</si>
  <si>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</si>
  <si>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</si>
  <si>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</si>
  <si>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</si>
  <si>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</si>
  <si>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</si>
  <si>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</si>
  <si>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</si>
  <si>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</si>
  <si>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</si>
  <si>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</si>
  <si>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</si>
  <si>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</si>
  <si>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</si>
  <si>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</si>
  <si>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</si>
  <si>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</si>
  <si>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</si>
  <si>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</si>
  <si>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</si>
  <si>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</si>
  <si>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</si>
  <si>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</si>
  <si>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</si>
  <si>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</si>
  <si>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</si>
  <si>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</si>
  <si>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</si>
  <si>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</si>
  <si>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</si>
  <si>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</si>
  <si>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</si>
  <si>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</si>
  <si>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</si>
  <si>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</si>
  <si>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</si>
  <si>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</si>
  <si>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</si>
  <si>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</si>
  <si>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</si>
  <si>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</si>
  <si>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</si>
  <si>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</si>
  <si>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</si>
  <si>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</si>
  <si>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</si>
  <si>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</si>
  <si>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</si>
  <si>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</si>
  <si>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</si>
  <si>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</si>
  <si>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</si>
  <si>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</si>
  <si>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</si>
  <si>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</si>
  <si>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</si>
  <si>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</si>
  <si>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</si>
  <si>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</si>
  <si>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</si>
  <si>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</si>
  <si>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</si>
  <si>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</si>
  <si>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</si>
  <si>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</si>
  <si>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</si>
  <si>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</si>
  <si>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</si>
  <si>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</si>
  <si>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</si>
  <si>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</si>
  <si>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</si>
  <si>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</si>
  <si>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</si>
  <si>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</si>
  <si>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</si>
  <si>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</si>
  <si>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</si>
  <si>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</si>
  <si>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</si>
  <si>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</si>
  <si>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</si>
  <si>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</si>
  <si>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</si>
  <si>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</si>
  <si>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</si>
  <si>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</si>
  <si>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</si>
  <si>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</si>
  <si>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</si>
  <si>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</si>
  <si>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</si>
  <si>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</si>
  <si>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</si>
  <si>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</si>
  <si>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</si>
  <si>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</si>
  <si>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</si>
  <si>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</si>
  <si>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</si>
  <si>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</si>
  <si>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</si>
  <si>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</si>
  <si>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</si>
  <si>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</si>
  <si>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</si>
  <si>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</si>
  <si>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</si>
  <si>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</si>
  <si>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</si>
  <si>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</si>
  <si>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</si>
  <si>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</si>
  <si>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</si>
  <si>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</si>
  <si>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</si>
  <si>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</si>
  <si>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</si>
  <si>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</si>
  <si>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</si>
  <si>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</si>
  <si>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</si>
  <si>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</si>
  <si>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</si>
  <si>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</si>
  <si>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</si>
  <si>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</si>
  <si>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</si>
  <si>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</si>
  <si>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</si>
  <si>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</si>
  <si>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</si>
  <si>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</si>
  <si>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</si>
  <si>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</si>
  <si>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</si>
  <si>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</si>
  <si>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</si>
  <si>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</si>
  <si>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</si>
  <si>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</si>
  <si>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</si>
  <si>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</si>
  <si>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</si>
  <si>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</si>
  <si>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</si>
  <si>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</si>
  <si>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</si>
  <si>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</si>
  <si>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</si>
  <si>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</si>
  <si>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</si>
  <si>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</si>
  <si>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</si>
  <si>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</si>
  <si>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</si>
  <si>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</si>
  <si>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</si>
  <si>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</si>
  <si>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</si>
  <si>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</si>
  <si>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</si>
  <si>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</si>
  <si>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</si>
  <si>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</si>
  <si>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</si>
  <si>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</si>
  <si>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</si>
  <si>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</si>
  <si>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</si>
  <si>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</si>
  <si>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</si>
  <si>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</si>
  <si>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</si>
  <si>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</si>
  <si>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</si>
  <si>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</si>
  <si>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</si>
  <si>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</si>
  <si>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</si>
  <si>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</si>
  <si>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</si>
  <si>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</si>
  <si>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</si>
  <si>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</si>
  <si>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</si>
  <si>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</si>
  <si>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</si>
  <si>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</si>
  <si>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</si>
  <si>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</si>
  <si>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</si>
  <si>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</si>
  <si>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</si>
  <si>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</si>
  <si>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</si>
  <si>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</si>
  <si>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</si>
  <si>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</si>
  <si>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</si>
  <si>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</si>
  <si>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</si>
  <si>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</si>
  <si>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</si>
  <si>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</si>
  <si>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</si>
  <si>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</si>
  <si>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</si>
  <si>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</si>
  <si>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</si>
  <si>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</si>
  <si>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</si>
  <si>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</si>
  <si>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</si>
  <si>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</si>
  <si>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</si>
  <si>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</si>
  <si>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</si>
  <si>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</si>
  <si>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</si>
  <si>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</si>
  <si>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</si>
  <si>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</si>
  <si>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</si>
  <si>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</si>
  <si>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</si>
  <si>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</si>
  <si>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</si>
  <si>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</si>
  <si>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</si>
  <si>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</si>
  <si>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</si>
  <si>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</si>
  <si>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</si>
  <si>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</si>
  <si>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</si>
  <si>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</si>
  <si>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</si>
  <si>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</si>
  <si>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</si>
  <si>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</si>
  <si>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</si>
  <si>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</si>
  <si>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</si>
  <si>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</si>
  <si>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</si>
  <si>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</si>
  <si>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</si>
  <si>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</si>
  <si>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</si>
  <si>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</si>
  <si>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</si>
  <si>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</si>
  <si>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</si>
  <si>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</si>
  <si>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</si>
  <si>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</si>
  <si>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</si>
  <si>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</si>
  <si>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</si>
  <si>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</si>
  <si>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</si>
  <si>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</si>
  <si>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</si>
  <si>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</si>
  <si>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</si>
  <si>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</si>
  <si>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</si>
  <si>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</si>
  <si>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</si>
  <si>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</si>
  <si>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</si>
  <si>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</si>
  <si>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</si>
  <si>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</si>
  <si>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</si>
  <si>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</si>
  <si>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</si>
  <si>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</si>
  <si>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</si>
  <si>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</si>
  <si>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</si>
  <si>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</si>
  <si>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</si>
  <si>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</si>
  <si>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</si>
  <si>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</si>
  <si>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</si>
  <si>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</si>
  <si>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</si>
  <si>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</si>
  <si>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</si>
  <si>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</si>
  <si>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</si>
  <si>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</si>
  <si>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</si>
  <si>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</si>
  <si>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</si>
  <si>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</si>
  <si>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</si>
  <si>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</si>
  <si>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</si>
  <si>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</si>
  <si>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</si>
  <si>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</si>
  <si>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</si>
  <si>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</si>
  <si>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</si>
  <si>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</si>
  <si>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</si>
  <si>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</si>
  <si>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</si>
  <si>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</si>
  <si>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</si>
  <si>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</si>
  <si>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</si>
  <si>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</si>
  <si>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</si>
  <si>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</si>
  <si>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</si>
  <si>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</si>
  <si>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</si>
  <si>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</si>
  <si>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</si>
  <si>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</si>
  <si>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</si>
  <si>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</si>
  <si>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</si>
  <si>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</si>
  <si>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</si>
  <si>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</si>
  <si>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</si>
  <si>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</si>
  <si>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</si>
  <si>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</si>
  <si>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</si>
  <si>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</si>
  <si>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</si>
  <si>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</si>
  <si>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</si>
  <si>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</si>
  <si>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</si>
  <si>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</si>
  <si>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</si>
  <si>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</si>
  <si>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</si>
  <si>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</si>
  <si>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</si>
  <si>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</si>
  <si>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</si>
  <si>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</si>
  <si>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</si>
  <si>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</si>
  <si>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</si>
  <si>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</si>
  <si>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</si>
  <si>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</si>
  <si>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</si>
  <si>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</si>
  <si>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</si>
  <si>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</si>
  <si>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</si>
  <si>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</si>
  <si>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</si>
  <si>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</si>
  <si>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</si>
  <si>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</si>
  <si>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</si>
  <si>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</si>
  <si>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</si>
  <si>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</si>
  <si>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</si>
  <si>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</si>
  <si>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</si>
  <si>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</si>
  <si>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</si>
  <si>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</si>
  <si>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</si>
  <si>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</si>
  <si>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</si>
  <si>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</si>
  <si>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</si>
  <si>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</si>
  <si>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</si>
  <si>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</si>
  <si>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</si>
  <si>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</si>
  <si>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</si>
  <si>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</si>
  <si>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</si>
  <si>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</si>
  <si>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</si>
  <si>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</si>
  <si>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</si>
  <si>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</si>
  <si>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</si>
  <si>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</si>
  <si>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</si>
  <si>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</si>
  <si>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</si>
  <si>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</si>
  <si>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</si>
  <si>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</si>
  <si>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</si>
  <si>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</si>
  <si>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</si>
  <si>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</si>
  <si>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</si>
  <si>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</si>
  <si>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</si>
  <si>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</si>
  <si>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</si>
  <si>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</si>
  <si>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</si>
  <si>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</si>
  <si>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</si>
  <si>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</si>
  <si>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</si>
  <si>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</si>
  <si>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</si>
  <si>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</si>
  <si>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</si>
  <si>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</si>
  <si>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</si>
  <si>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</si>
  <si>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</si>
  <si>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</si>
  <si>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</si>
  <si>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</si>
  <si>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</si>
  <si>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</si>
  <si>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</si>
  <si>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</si>
  <si>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</si>
  <si>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</si>
  <si>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</si>
  <si>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</si>
  <si>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</si>
  <si>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</si>
  <si>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</si>
  <si>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</si>
  <si>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</si>
  <si>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</si>
  <si>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</si>
  <si>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</si>
  <si>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</si>
  <si>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</si>
  <si>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</si>
  <si>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</si>
  <si>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</si>
  <si>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</si>
  <si>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</si>
  <si>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</si>
  <si>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</si>
  <si>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</si>
  <si>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</si>
  <si>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</si>
  <si>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</si>
  <si>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</si>
  <si>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</si>
  <si>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</si>
  <si>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</si>
  <si>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</si>
  <si>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</si>
  <si>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</si>
  <si>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</si>
  <si>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</si>
  <si>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</si>
  <si>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</si>
  <si>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</si>
  <si>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</si>
  <si>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</si>
  <si>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</si>
  <si>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</si>
  <si>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</si>
  <si>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</si>
  <si>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</si>
  <si>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</si>
  <si>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</si>
  <si>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</si>
  <si>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</si>
  <si>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</si>
  <si>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</si>
  <si>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</si>
  <si>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</si>
  <si>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</si>
  <si>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</si>
  <si>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</si>
  <si>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</si>
  <si>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</si>
  <si>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</si>
  <si>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</si>
  <si>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</si>
  <si>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</si>
  <si>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</si>
  <si>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</si>
  <si>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</si>
  <si>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</si>
  <si>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</si>
  <si>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</si>
  <si>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</si>
  <si>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</si>
  <si>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</si>
  <si>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</si>
  <si>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</si>
  <si>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</si>
  <si>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</si>
  <si>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</si>
  <si>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</si>
  <si>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</si>
  <si>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</si>
  <si>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</si>
  <si>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</si>
  <si>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</si>
  <si>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</si>
  <si>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</si>
  <si>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</si>
  <si>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</si>
  <si>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</si>
  <si>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</si>
  <si>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</si>
  <si>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</si>
  <si>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</si>
  <si>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</si>
  <si>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</si>
  <si>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</si>
  <si>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</si>
  <si>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</si>
  <si>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</si>
  <si>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</si>
  <si>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</si>
  <si>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</si>
  <si>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</si>
  <si>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</si>
  <si>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</si>
  <si>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</si>
  <si>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</si>
  <si>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</si>
  <si>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</si>
  <si>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</si>
  <si>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</si>
  <si>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</si>
  <si>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</si>
  <si>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</si>
  <si>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</si>
  <si>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</si>
  <si>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</si>
  <si>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</si>
  <si>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</si>
  <si>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</si>
  <si>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</si>
  <si>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</si>
  <si>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</si>
  <si>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</si>
  <si>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</si>
  <si>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</si>
  <si>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</si>
  <si>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</si>
  <si>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</si>
  <si>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</si>
  <si>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</si>
  <si>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</si>
  <si>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</si>
  <si>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</si>
  <si>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</si>
  <si>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</si>
  <si>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</si>
  <si>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</si>
  <si>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</si>
  <si>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</si>
  <si>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</si>
  <si>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</si>
  <si>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</si>
  <si>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</si>
  <si>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</si>
  <si>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</si>
  <si>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</si>
  <si>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</si>
  <si>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</si>
  <si>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</si>
  <si>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</si>
  <si>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</si>
  <si>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</si>
  <si>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</si>
  <si>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</si>
  <si>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</si>
  <si>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</si>
  <si>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</si>
  <si>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</si>
  <si>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</si>
  <si>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</si>
  <si>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</si>
  <si>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</si>
  <si>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</si>
  <si>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</si>
  <si>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</si>
  <si>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</si>
  <si>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</si>
  <si>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</si>
  <si>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</si>
  <si>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</si>
  <si>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</si>
  <si>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</si>
  <si>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</si>
  <si>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</si>
  <si>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</si>
  <si>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</si>
  <si>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</si>
  <si>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</si>
  <si>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</si>
  <si>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</si>
  <si>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</si>
  <si>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</si>
  <si>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</si>
  <si>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</si>
  <si>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</si>
  <si>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</si>
  <si>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</si>
  <si>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</si>
  <si>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</si>
  <si>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</si>
  <si>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</si>
  <si>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</si>
  <si>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</si>
  <si>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</si>
  <si>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</si>
  <si>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</si>
  <si>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</si>
  <si>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</si>
  <si>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</si>
  <si>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</si>
  <si>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</si>
  <si>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</si>
  <si>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</si>
  <si>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</si>
  <si>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</si>
  <si>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</si>
  <si>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</si>
  <si>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</si>
  <si>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</si>
  <si>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</si>
  <si>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</si>
  <si>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</si>
  <si>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</si>
  <si>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</si>
  <si>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</si>
  <si>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</si>
  <si>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</si>
  <si>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</si>
  <si>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</si>
  <si>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</si>
  <si>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</si>
  <si>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</si>
  <si>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</si>
  <si>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</si>
  <si>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</si>
  <si>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</si>
  <si>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</si>
  <si>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</si>
  <si>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</si>
  <si>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</si>
  <si>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</si>
  <si>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</si>
  <si>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</si>
  <si>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</si>
  <si>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</si>
  <si>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</si>
  <si>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</si>
  <si>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</si>
  <si>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</si>
  <si>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</si>
  <si>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</si>
  <si>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</si>
  <si>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</si>
  <si>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</si>
  <si>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</si>
  <si>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</si>
  <si>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</si>
  <si>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</si>
  <si>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</si>
  <si>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</si>
  <si>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</si>
  <si>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</si>
  <si>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</si>
  <si>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</si>
  <si>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</si>
  <si>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</si>
  <si>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</si>
  <si>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</si>
  <si>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</si>
  <si>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</si>
  <si>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</si>
  <si>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</si>
  <si>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</si>
  <si>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</si>
  <si>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</si>
  <si>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</si>
  <si>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</si>
  <si>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</si>
  <si>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</si>
  <si>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</si>
  <si>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</si>
  <si>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</si>
  <si>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</si>
  <si>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</si>
  <si>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</si>
  <si>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</si>
  <si>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</si>
  <si>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</si>
  <si>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</si>
  <si>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</si>
  <si>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</si>
  <si>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</si>
  <si>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</si>
  <si>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</si>
  <si>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</si>
  <si>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</si>
  <si>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</si>
  <si>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</si>
  <si>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</si>
  <si>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</si>
  <si>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</si>
  <si>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</si>
  <si>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</si>
  <si>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</si>
  <si>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</si>
  <si>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</si>
  <si>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</si>
  <si>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</si>
  <si>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</si>
  <si>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</si>
  <si>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</si>
  <si>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</si>
  <si>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</si>
  <si>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</si>
  <si>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</si>
  <si>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</si>
  <si>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</si>
  <si>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</si>
  <si>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</si>
  <si>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</si>
  <si>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</si>
  <si>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</si>
  <si>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</si>
  <si>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</si>
  <si>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</si>
  <si>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</si>
  <si>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</si>
  <si>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</si>
  <si>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</si>
  <si>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</si>
  <si>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</si>
  <si>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</si>
  <si>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</si>
  <si>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</si>
  <si>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</si>
  <si>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</si>
  <si>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</si>
  <si>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</si>
  <si>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</si>
  <si>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</si>
  <si>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</si>
  <si>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</si>
  <si>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</si>
  <si>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</si>
  <si>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</si>
  <si>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</si>
  <si>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</si>
  <si>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</si>
  <si>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</si>
  <si>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</si>
  <si>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</si>
  <si>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</si>
  <si>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</si>
  <si>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</si>
  <si>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</si>
  <si>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</si>
  <si>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</si>
  <si>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</si>
  <si>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</si>
  <si>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</si>
  <si>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</si>
  <si>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</si>
  <si>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</si>
  <si>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</si>
  <si>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</si>
  <si>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</si>
  <si>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</si>
  <si>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</si>
  <si>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</si>
  <si>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</si>
  <si>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</si>
  <si>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</si>
  <si>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</si>
  <si>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</si>
  <si>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</si>
  <si>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</si>
  <si>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</si>
  <si>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</si>
  <si>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</si>
  <si>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</si>
  <si>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</si>
  <si>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</si>
  <si>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</si>
  <si>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</si>
  <si>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</si>
  <si>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</si>
  <si>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</si>
  <si>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</si>
  <si>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</si>
  <si>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</si>
  <si>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</si>
  <si>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</si>
  <si>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</si>
  <si>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</si>
  <si>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</si>
  <si>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</si>
  <si>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</si>
  <si>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</si>
  <si>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</si>
  <si>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</si>
  <si>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</si>
  <si>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</si>
  <si>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</si>
  <si>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</si>
  <si>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</si>
  <si>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</si>
  <si>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</si>
  <si>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</si>
  <si>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</si>
  <si>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</si>
  <si>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</si>
  <si>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</si>
  <si>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</si>
  <si>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</si>
  <si>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</si>
  <si>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</si>
  <si>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</si>
  <si>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</si>
  <si>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</si>
  <si>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</si>
  <si>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</si>
  <si>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</si>
  <si>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</si>
  <si>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</si>
  <si>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</si>
  <si>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</si>
  <si>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</si>
  <si>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</si>
  <si>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</si>
  <si>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</si>
  <si>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</si>
  <si>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</si>
  <si>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</si>
  <si>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</si>
  <si>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</si>
  <si>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</si>
  <si>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</si>
  <si>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</si>
  <si>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</si>
  <si>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</si>
  <si>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</si>
  <si>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</si>
  <si>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</si>
  <si>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</si>
  <si>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</si>
  <si>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</si>
  <si>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</si>
  <si>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</si>
  <si>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</si>
  <si>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</si>
  <si>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</si>
  <si>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</si>
  <si>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</si>
  <si>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</si>
  <si>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</si>
  <si>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</si>
  <si>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</si>
  <si>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</si>
  <si>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</si>
  <si>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</si>
  <si>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</si>
  <si>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</si>
  <si>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</si>
  <si>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</si>
  <si>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</si>
  <si>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</si>
  <si>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</si>
  <si>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</si>
  <si>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</si>
  <si>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</si>
  <si>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</si>
  <si>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</si>
  <si>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</si>
  <si>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</si>
  <si>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</si>
  <si>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</si>
  <si>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</si>
  <si>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</si>
  <si>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</si>
  <si>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</si>
  <si>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</si>
  <si>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</si>
  <si>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</si>
  <si>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</si>
  <si>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</si>
  <si>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</si>
  <si>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</si>
  <si>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</si>
  <si>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</si>
  <si>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</si>
  <si>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</si>
  <si>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</si>
  <si>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</si>
  <si>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</si>
  <si>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</si>
  <si>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</si>
  <si>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</si>
  <si>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</si>
  <si>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</si>
  <si>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</si>
  <si>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</si>
  <si>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</si>
  <si>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</si>
  <si>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</si>
  <si>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</si>
  <si>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</si>
  <si>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</si>
  <si>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</si>
  <si>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</si>
  <si>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</si>
  <si>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</si>
  <si>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</si>
  <si>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</si>
  <si>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</si>
  <si>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</si>
  <si>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</si>
  <si>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</si>
  <si>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</si>
  <si>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</si>
  <si>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</si>
  <si>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</si>
  <si>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</si>
  <si>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</si>
  <si>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</si>
  <si>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</si>
  <si>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</si>
  <si>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</si>
  <si>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</si>
  <si>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</si>
  <si>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</si>
  <si>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</si>
  <si>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</si>
  <si>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</si>
  <si>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</si>
  <si>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</si>
  <si>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</si>
  <si>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</si>
  <si>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</si>
  <si>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</si>
  <si>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</si>
  <si>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</si>
  <si>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</si>
  <si>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</si>
  <si>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</si>
  <si>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</si>
  <si>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</si>
  <si>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</si>
  <si>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</si>
  <si>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</si>
  <si>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</si>
  <si>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</si>
  <si>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</si>
  <si>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</si>
  <si>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</si>
  <si>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</si>
  <si>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</si>
  <si>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</si>
  <si>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</si>
  <si>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</si>
  <si>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</si>
  <si>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</si>
  <si>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</si>
  <si>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</si>
  <si>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</si>
  <si>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</si>
  <si>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</si>
  <si>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</si>
  <si>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</si>
  <si>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</si>
  <si>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</si>
  <si>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</si>
  <si>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</si>
  <si>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</si>
  <si>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</si>
  <si>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</si>
  <si>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</si>
  <si>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</si>
  <si>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</si>
  <si>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</si>
  <si>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</si>
  <si>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</si>
  <si>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</si>
  <si>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</si>
  <si>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</si>
  <si>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</si>
  <si>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</si>
  <si>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</si>
  <si>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</si>
  <si>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</si>
  <si>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</si>
  <si>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</si>
  <si>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</si>
  <si>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</si>
  <si>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</si>
  <si>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</si>
  <si>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</si>
  <si>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</si>
  <si>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</si>
  <si>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</si>
  <si>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</si>
  <si>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</si>
  <si>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</si>
  <si>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</si>
  <si>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</si>
  <si>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</si>
  <si>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</si>
  <si>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</si>
  <si>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</si>
  <si>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</si>
  <si>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</si>
  <si>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</si>
  <si>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</si>
  <si>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</si>
  <si>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</si>
  <si>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</si>
  <si>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</si>
  <si>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</si>
  <si>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</si>
  <si>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</si>
  <si>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</si>
  <si>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</si>
  <si>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</si>
  <si>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</si>
  <si>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</si>
  <si>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</si>
  <si>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</si>
  <si>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</si>
  <si>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</si>
  <si>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</si>
  <si>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</si>
  <si>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</si>
  <si>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</si>
  <si>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</si>
  <si>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</si>
  <si>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</si>
  <si>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</si>
  <si>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</si>
  <si>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</si>
  <si>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</si>
  <si>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</si>
  <si>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</si>
  <si>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</si>
  <si>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</si>
  <si>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</si>
  <si>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</si>
  <si>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</si>
  <si>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</si>
  <si>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</si>
  <si>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</si>
  <si>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</si>
  <si>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</si>
  <si>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</si>
  <si>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</si>
  <si>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</si>
  <si>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</si>
  <si>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</si>
  <si>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</si>
  <si>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</si>
  <si>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</si>
  <si>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</si>
  <si>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</si>
  <si>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</si>
  <si>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</si>
  <si>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</si>
  <si>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</si>
  <si>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</si>
  <si>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</si>
  <si>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</si>
  <si>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</si>
  <si>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</si>
  <si>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</si>
  <si>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</si>
  <si>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</si>
  <si>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</si>
  <si>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</si>
  <si>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</si>
  <si>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</si>
  <si>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</si>
  <si>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</si>
  <si>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</si>
  <si>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</si>
  <si>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</si>
  <si>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</si>
  <si>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</si>
  <si>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</si>
  <si>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</si>
  <si>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</si>
  <si>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</si>
  <si>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</si>
  <si>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</si>
  <si>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</si>
  <si>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</si>
  <si>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</si>
  <si>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</si>
  <si>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</si>
  <si>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</si>
  <si>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</si>
  <si>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</si>
  <si>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</si>
  <si>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</si>
  <si>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</si>
  <si>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</si>
  <si>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</si>
  <si>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</si>
  <si>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</si>
  <si>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</si>
  <si>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</si>
  <si>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</si>
  <si>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</si>
  <si>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</si>
  <si>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</si>
  <si>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</si>
  <si>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</si>
  <si>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</si>
  <si>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</si>
  <si>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</si>
  <si>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</si>
  <si>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</si>
  <si>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</si>
  <si>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</si>
  <si>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</si>
  <si>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</si>
  <si>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</si>
  <si>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</si>
  <si>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</si>
  <si>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</si>
  <si>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</si>
  <si>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</si>
  <si>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</si>
  <si>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</si>
  <si>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</si>
  <si>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</si>
  <si>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</si>
  <si>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</si>
  <si>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</si>
  <si>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</si>
  <si>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</si>
  <si>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</si>
  <si>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</si>
  <si>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</si>
  <si>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</si>
  <si>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</si>
  <si>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</si>
  <si>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</si>
  <si>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</si>
  <si>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</si>
  <si>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</si>
  <si>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</si>
  <si>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</si>
  <si>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</si>
  <si>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</si>
  <si>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</si>
  <si>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</si>
  <si>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</si>
  <si>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</si>
  <si>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</si>
  <si>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</si>
  <si>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</si>
  <si>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</si>
  <si>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</si>
  <si>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</si>
  <si>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</si>
  <si>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</si>
  <si>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</si>
  <si>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</si>
  <si>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</si>
  <si>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</si>
  <si>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</si>
  <si>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</si>
  <si>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</si>
  <si>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</si>
  <si>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</si>
  <si>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</si>
  <si>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</si>
  <si>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</si>
  <si>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</si>
  <si>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</si>
  <si>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</si>
  <si>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</si>
  <si>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</si>
  <si>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</si>
  <si>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</si>
  <si>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</si>
  <si>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</si>
  <si>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</si>
  <si>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</si>
  <si>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</si>
  <si>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</si>
  <si>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</si>
  <si>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</si>
  <si>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</si>
  <si>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</si>
  <si>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</si>
  <si>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</si>
  <si>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</si>
  <si>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</si>
  <si>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</si>
  <si>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</si>
  <si>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</si>
  <si>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</si>
  <si>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</si>
  <si>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</si>
  <si>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</si>
  <si>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</si>
  <si>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</si>
  <si>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</si>
  <si>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</si>
  <si>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</si>
  <si>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</si>
  <si>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</si>
  <si>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</si>
  <si>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</si>
  <si>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</si>
  <si>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</si>
  <si>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</si>
  <si>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</si>
  <si>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</si>
  <si>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</si>
  <si>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</si>
  <si>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</si>
  <si>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</si>
  <si>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</si>
  <si>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</si>
  <si>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</si>
  <si>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</si>
  <si>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</si>
  <si>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</si>
  <si>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</si>
  <si>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</si>
  <si>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</si>
  <si>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</si>
  <si>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</si>
  <si>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</si>
  <si>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</si>
  <si>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</si>
  <si>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</si>
  <si>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</si>
  <si>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</si>
  <si>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</si>
  <si>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</si>
  <si>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</si>
  <si>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</si>
  <si>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</si>
  <si>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</si>
  <si>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</si>
  <si>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</si>
  <si>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</si>
  <si>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</si>
  <si>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</si>
  <si>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</si>
  <si>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</si>
  <si>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</si>
  <si>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</si>
  <si>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</si>
  <si>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</si>
  <si>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</si>
  <si>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</si>
  <si>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</si>
  <si>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</si>
  <si>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</si>
  <si>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</si>
  <si>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</si>
  <si>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</si>
  <si>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</si>
  <si>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</si>
  <si>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</si>
  <si>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</si>
  <si>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</si>
  <si>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</si>
  <si>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</si>
  <si>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</si>
  <si>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</si>
  <si>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</si>
  <si>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</si>
  <si>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</si>
  <si>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</si>
  <si>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</si>
  <si>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</si>
  <si>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</si>
  <si>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</si>
  <si>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</si>
  <si>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</si>
  <si>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</si>
  <si>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</si>
  <si>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</si>
  <si>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</si>
  <si>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</si>
  <si>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</si>
  <si>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</si>
  <si>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</si>
  <si>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</si>
  <si>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</si>
  <si>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</si>
  <si>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</si>
  <si>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</si>
  <si>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</si>
  <si>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</si>
  <si>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</si>
  <si>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</si>
  <si>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</si>
  <si>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</si>
  <si>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</si>
  <si>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</si>
  <si>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</si>
  <si>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</si>
  <si>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</si>
  <si>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</si>
  <si>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</si>
  <si>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</si>
  <si>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</si>
  <si>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</si>
  <si>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</si>
  <si>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</si>
  <si>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</si>
  <si>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</si>
  <si>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</si>
  <si>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</si>
  <si>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</si>
  <si>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</si>
  <si>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</si>
  <si>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</si>
  <si>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</si>
  <si>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</si>
  <si>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</si>
  <si>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</si>
  <si>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</si>
  <si>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</si>
  <si>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</si>
  <si>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</si>
  <si>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</si>
  <si>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</si>
  <si>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</si>
  <si>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</si>
  <si>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</si>
  <si>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</si>
  <si>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</si>
  <si>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</si>
  <si>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</si>
  <si>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</si>
  <si>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</si>
  <si>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</si>
  <si>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</si>
  <si>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</si>
  <si>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</si>
  <si>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</si>
  <si>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</si>
  <si>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</si>
  <si>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</si>
  <si>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</si>
  <si>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</si>
  <si>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</si>
  <si>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</si>
  <si>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</si>
  <si>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</si>
  <si>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</si>
  <si>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</si>
  <si>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</si>
  <si>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</si>
  <si>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</si>
  <si>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</si>
  <si>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</si>
  <si>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</si>
  <si>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</si>
  <si>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</si>
  <si>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</si>
  <si>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</si>
  <si>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</si>
  <si>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</si>
  <si>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</si>
  <si>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</si>
  <si>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</si>
  <si>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</si>
  <si>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</si>
  <si>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</si>
  <si>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</si>
  <si>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</si>
  <si>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</si>
  <si>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</si>
  <si>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</si>
  <si>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</si>
  <si>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</si>
  <si>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</si>
  <si>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</si>
  <si>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</si>
  <si>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</si>
  <si>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</si>
  <si>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</si>
  <si>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</si>
  <si>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</si>
  <si>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</si>
  <si>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</si>
  <si>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</si>
  <si>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</si>
  <si>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</si>
  <si>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</si>
  <si>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</si>
  <si>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</si>
  <si>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</si>
  <si>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</si>
  <si>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</si>
  <si>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</si>
  <si>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</si>
  <si>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</si>
  <si>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</si>
  <si>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</si>
  <si>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</si>
  <si>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</si>
  <si>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</si>
  <si>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</si>
  <si>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</si>
  <si>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</si>
  <si>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</si>
  <si>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</si>
  <si>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</si>
  <si>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</si>
  <si>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</si>
  <si>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</si>
  <si>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</si>
  <si>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</si>
  <si>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</si>
  <si>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</si>
  <si>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</si>
  <si>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</si>
  <si>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</si>
  <si>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</si>
  <si>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</si>
  <si>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</si>
  <si>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</si>
  <si>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</si>
  <si>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</si>
  <si>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</si>
  <si>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</si>
  <si>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</si>
  <si>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</si>
  <si>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</si>
  <si>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</si>
  <si>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</si>
  <si>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</si>
  <si>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</si>
  <si>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</si>
  <si>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</si>
  <si>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</si>
  <si>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</si>
  <si>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</si>
  <si>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</si>
  <si>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</si>
  <si>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</si>
  <si>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</si>
  <si>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</si>
  <si>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</si>
  <si>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</si>
  <si>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</si>
  <si>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</si>
  <si>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</si>
  <si>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</si>
  <si>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</si>
  <si>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</si>
  <si>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</si>
  <si>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</si>
  <si>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</si>
  <si>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</si>
  <si>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</si>
  <si>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</si>
  <si>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</si>
  <si>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</si>
  <si>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</si>
  <si>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</si>
  <si>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</si>
  <si>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</si>
  <si>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</si>
  <si>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</si>
  <si>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</si>
  <si>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</si>
  <si>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</si>
  <si>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</si>
  <si>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</si>
  <si>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</si>
  <si>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</si>
  <si>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</si>
  <si>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</si>
  <si>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</si>
  <si>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</si>
  <si>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</si>
  <si>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</si>
  <si>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</si>
  <si>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</si>
  <si>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</si>
  <si>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</si>
  <si>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</si>
  <si>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</si>
  <si>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</si>
  <si>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</si>
  <si>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</si>
  <si>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</si>
  <si>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</si>
  <si>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</si>
  <si>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</si>
  <si>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</si>
  <si>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</si>
  <si>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</si>
  <si>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</si>
  <si>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</si>
  <si>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</si>
  <si>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</si>
  <si>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</si>
  <si>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</si>
  <si>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</si>
  <si>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</si>
  <si>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</si>
  <si>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</si>
  <si>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</si>
  <si>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</si>
  <si>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</si>
  <si>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</si>
  <si>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</si>
  <si>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</si>
  <si>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</si>
  <si>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</si>
  <si>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</si>
  <si>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</si>
  <si>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</si>
  <si>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</si>
  <si>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</si>
  <si>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</si>
  <si>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</si>
  <si>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</si>
  <si>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</si>
  <si>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</si>
  <si>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</si>
  <si>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</si>
  <si>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</si>
  <si>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</si>
  <si>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</si>
  <si>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</si>
  <si>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</si>
  <si>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</si>
  <si>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</si>
  <si>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</si>
  <si>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</si>
  <si>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</si>
  <si>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</si>
  <si>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</si>
  <si>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</si>
  <si>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</si>
  <si>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</si>
  <si>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</si>
  <si>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</si>
  <si>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</si>
  <si>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</si>
  <si>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</si>
  <si>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</si>
  <si>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</si>
  <si>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</si>
  <si>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</si>
  <si>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</si>
  <si>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</si>
  <si>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</si>
  <si>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</si>
  <si>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</si>
  <si>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</si>
  <si>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</si>
  <si>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</si>
  <si>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</si>
  <si>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</si>
  <si>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</si>
  <si>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</si>
  <si>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</si>
  <si>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</si>
  <si>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</si>
  <si>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</si>
  <si>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</si>
  <si>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</si>
  <si>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</si>
  <si>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</si>
  <si>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</si>
  <si>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</si>
  <si>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</si>
  <si>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</si>
  <si>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</si>
  <si>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</si>
  <si>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</si>
  <si>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</si>
  <si>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</si>
  <si>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</si>
  <si>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</si>
  <si>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</si>
  <si>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</si>
  <si>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</si>
  <si>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</si>
  <si>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</si>
  <si>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</si>
  <si>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</si>
  <si>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</si>
  <si>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</si>
  <si>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</si>
  <si>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</si>
  <si>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</si>
  <si>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</si>
  <si>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</si>
  <si>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</si>
  <si>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</si>
  <si>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</si>
  <si>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</si>
  <si>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</si>
  <si>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</si>
  <si>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</si>
  <si>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</si>
  <si>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</si>
  <si>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</si>
  <si>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</si>
  <si>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</si>
  <si>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</si>
  <si>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</si>
  <si>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</si>
  <si>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</si>
  <si>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</si>
  <si>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</si>
  <si>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</si>
  <si>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</si>
  <si>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</si>
  <si>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</si>
  <si>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</si>
  <si>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</si>
  <si>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</si>
  <si>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</si>
  <si>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</si>
  <si>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</si>
  <si>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</si>
  <si>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</si>
  <si>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</si>
  <si>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</si>
  <si>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</si>
  <si>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</si>
  <si>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</si>
  <si>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</si>
  <si>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</si>
  <si>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</si>
  <si>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</si>
  <si>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</si>
  <si>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</si>
  <si>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</si>
  <si>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</si>
  <si>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</si>
  <si>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</si>
  <si>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</si>
  <si>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</si>
  <si>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</si>
  <si>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</si>
  <si>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</si>
  <si>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</si>
  <si>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</si>
  <si>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</si>
  <si>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</si>
  <si>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</si>
  <si>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</si>
  <si>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</si>
  <si>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</si>
  <si>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</si>
  <si>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</si>
  <si>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</si>
  <si>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</si>
  <si>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</si>
  <si>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</si>
  <si>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</si>
  <si>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</si>
  <si>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</si>
  <si>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</si>
  <si>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</si>
  <si>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</si>
  <si>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</si>
  <si>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</si>
  <si>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</si>
  <si>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</si>
  <si>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</si>
  <si>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</si>
  <si>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</si>
  <si>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</si>
  <si>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</si>
  <si>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</si>
  <si>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</si>
  <si>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</si>
  <si>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</si>
  <si>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</si>
  <si>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</si>
  <si>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</si>
  <si>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</si>
  <si>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</si>
  <si>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</si>
  <si>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</si>
  <si>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</si>
  <si>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</si>
  <si>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</si>
  <si>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</si>
  <si>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</si>
  <si>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</si>
  <si>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</si>
  <si>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</si>
  <si>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</si>
  <si>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</si>
  <si>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</si>
  <si>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</si>
  <si>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</si>
  <si>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</si>
  <si>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</si>
  <si>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</si>
  <si>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</si>
  <si>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</si>
  <si>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</si>
  <si>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</si>
  <si>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</si>
  <si>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</si>
  <si>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</si>
  <si>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</si>
  <si>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</si>
  <si>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</si>
  <si>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</si>
  <si>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</si>
  <si>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</si>
  <si>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</si>
  <si>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</si>
  <si>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</si>
  <si>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</si>
  <si>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</si>
  <si>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</si>
  <si>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</si>
  <si>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</si>
  <si>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</si>
  <si>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</si>
  <si>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</si>
  <si>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</si>
  <si>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</si>
  <si>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</si>
  <si>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</si>
  <si>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</si>
  <si>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</si>
  <si>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</si>
  <si>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</si>
  <si>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</si>
  <si>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</si>
  <si>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</si>
  <si>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</si>
  <si>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</si>
  <si>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</si>
  <si>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</si>
  <si>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</si>
  <si>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</si>
  <si>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</si>
  <si>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</si>
  <si>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</si>
  <si>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</si>
  <si>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</si>
  <si>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</si>
  <si>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</si>
  <si>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</si>
  <si>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</si>
  <si>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</si>
  <si>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</si>
  <si>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</si>
  <si>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</si>
  <si>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</si>
  <si>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</si>
  <si>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</si>
  <si>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</si>
  <si>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</si>
  <si>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</si>
  <si>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</si>
  <si>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</si>
  <si>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</si>
  <si>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</si>
  <si>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</si>
  <si>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</si>
  <si>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</si>
  <si>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</si>
  <si>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</si>
  <si>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</si>
  <si>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</si>
  <si>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</si>
  <si>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</si>
  <si>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</si>
  <si>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</si>
  <si>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</si>
  <si>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</si>
  <si>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</si>
  <si>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</si>
  <si>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</si>
  <si>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</si>
  <si>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</si>
  <si>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</si>
  <si>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</si>
  <si>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</si>
  <si>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</si>
  <si>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</si>
  <si>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</si>
  <si>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</si>
  <si>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</si>
  <si>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</si>
  <si>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</si>
  <si>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</si>
  <si>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</si>
  <si>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</si>
  <si>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</si>
  <si>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</si>
  <si>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</si>
  <si>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</si>
  <si>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</si>
  <si>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</si>
  <si>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</si>
  <si>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</si>
  <si>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</si>
  <si>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</si>
  <si>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</si>
  <si>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</si>
  <si>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</si>
  <si>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</si>
  <si>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</si>
  <si>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</si>
  <si>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</si>
  <si>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</si>
  <si>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</si>
  <si>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</si>
  <si>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</si>
  <si>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</si>
  <si>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</si>
  <si>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</si>
  <si>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</si>
  <si>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</si>
  <si>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</si>
  <si>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</si>
  <si>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</si>
  <si>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</si>
  <si>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</si>
  <si>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</si>
  <si>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</si>
  <si>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</si>
  <si>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</si>
  <si>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</si>
  <si>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</si>
  <si>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</si>
  <si>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</si>
  <si>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</si>
  <si>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</si>
  <si>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</si>
  <si>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</si>
  <si>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</si>
  <si>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</si>
  <si>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</si>
  <si>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</si>
  <si>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</si>
  <si>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</si>
  <si>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</si>
  <si>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</si>
  <si>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</si>
  <si>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</si>
  <si>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</si>
  <si>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</si>
  <si>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</si>
  <si>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</si>
  <si>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</si>
  <si>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</si>
  <si>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</si>
  <si>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</si>
  <si>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</si>
  <si>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</si>
  <si>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</si>
  <si>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</si>
  <si>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</si>
  <si>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</si>
  <si>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</si>
  <si>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</si>
  <si>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</si>
  <si>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</si>
  <si>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</si>
  <si>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</si>
  <si>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</si>
  <si>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</si>
  <si>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</si>
  <si>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</si>
  <si>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</si>
  <si>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</si>
  <si>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</si>
  <si>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</si>
  <si>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</si>
  <si>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</si>
  <si>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</si>
  <si>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</si>
  <si>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</si>
  <si>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</si>
  <si>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</si>
  <si>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</si>
  <si>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</si>
  <si>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</si>
  <si>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</si>
  <si>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</si>
  <si>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</si>
  <si>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</si>
  <si>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</si>
  <si>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</si>
  <si>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</si>
  <si>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</si>
  <si>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</si>
  <si>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</si>
  <si>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</si>
  <si>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</si>
  <si>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</si>
  <si>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</si>
  <si>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</si>
  <si>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</si>
  <si>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</si>
  <si>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</si>
  <si>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</si>
  <si>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</si>
  <si>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</si>
  <si>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</si>
  <si>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</si>
  <si>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</si>
  <si>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</si>
  <si>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</si>
  <si>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</si>
  <si>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</si>
  <si>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</si>
  <si>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</si>
  <si>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</si>
  <si>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</si>
  <si>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</si>
  <si>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</si>
  <si>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</si>
  <si>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</si>
  <si>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</si>
  <si>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</si>
  <si>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</si>
  <si>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</si>
  <si>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</si>
  <si>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</si>
  <si>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</si>
  <si>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</si>
  <si>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</si>
  <si>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</si>
  <si>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</si>
  <si>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</si>
  <si>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</si>
  <si>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</si>
  <si>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</si>
  <si>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</si>
  <si>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</si>
  <si>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</si>
  <si>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</si>
  <si>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</si>
  <si>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</si>
  <si>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</si>
  <si>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</si>
  <si>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</si>
  <si>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</si>
  <si>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</si>
  <si>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</si>
  <si>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</si>
  <si>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</si>
  <si>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</si>
  <si>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</si>
  <si>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</si>
  <si>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</si>
  <si>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</si>
  <si>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</si>
  <si>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</si>
  <si>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</si>
  <si>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</si>
  <si>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</si>
  <si>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</si>
  <si>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</si>
  <si>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</si>
  <si>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</si>
  <si>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</si>
  <si>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</si>
  <si>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</si>
  <si>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</si>
  <si>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</si>
  <si>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</si>
  <si>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</si>
  <si>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</si>
  <si>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</si>
  <si>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</si>
  <si>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</si>
  <si>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</si>
  <si>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</si>
  <si>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</si>
  <si>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</si>
  <si>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</si>
  <si>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</si>
  <si>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</si>
  <si>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</si>
  <si>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</si>
  <si>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</si>
  <si>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</si>
  <si>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</si>
  <si>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</si>
  <si>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</si>
  <si>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</si>
  <si>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</si>
  <si>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</si>
  <si>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</si>
  <si>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</si>
  <si>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</si>
  <si>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</si>
  <si>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</si>
  <si>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</si>
  <si>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</si>
  <si>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</si>
  <si>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</si>
  <si>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</si>
  <si>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</si>
  <si>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</si>
  <si>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</si>
  <si>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</si>
  <si>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</si>
  <si>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</si>
  <si>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</si>
  <si>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</si>
  <si>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</si>
  <si>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</si>
  <si>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</si>
  <si>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</si>
  <si>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</si>
  <si>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</si>
  <si>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</si>
  <si>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</si>
  <si>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</si>
  <si>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</si>
  <si>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</si>
  <si>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</si>
  <si>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</si>
  <si>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</si>
  <si>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</si>
  <si>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</si>
  <si>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</si>
  <si>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</si>
  <si>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</si>
  <si>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</si>
  <si>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</si>
  <si>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</si>
  <si>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</si>
  <si>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</si>
  <si>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</si>
  <si>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</si>
  <si>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</si>
  <si>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</si>
  <si>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</si>
  <si>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</si>
  <si>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</si>
  <si>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</si>
  <si>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</si>
  <si>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</si>
  <si>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</si>
  <si>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</si>
  <si>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</si>
  <si>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</si>
  <si>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</si>
  <si>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</si>
  <si>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</si>
  <si>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</si>
  <si>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</si>
  <si>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</si>
  <si>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</si>
  <si>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</si>
  <si>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</si>
  <si>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</si>
  <si>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</si>
  <si>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</si>
  <si>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</si>
  <si>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</si>
  <si>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</si>
  <si>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</si>
  <si>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</si>
  <si>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</si>
  <si>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</si>
  <si>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</si>
  <si>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</si>
  <si>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</si>
  <si>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</si>
  <si>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</si>
  <si>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</si>
  <si>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</si>
  <si>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</si>
  <si>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</si>
  <si>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</si>
  <si>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</si>
  <si>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</si>
  <si>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</si>
  <si>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</si>
  <si>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</si>
  <si>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</si>
  <si>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</si>
  <si>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</si>
  <si>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</si>
  <si>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</si>
  <si>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</si>
  <si>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</si>
  <si>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</si>
  <si>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</si>
  <si>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</si>
  <si>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</si>
  <si>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</si>
  <si>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</si>
  <si>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</si>
  <si>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</si>
  <si>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</si>
  <si>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</si>
  <si>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</si>
  <si>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</si>
  <si>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</si>
  <si>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</si>
  <si>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</si>
  <si>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</si>
  <si>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</si>
  <si>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</si>
  <si>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</si>
  <si>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</si>
  <si>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</si>
  <si>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</si>
  <si>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</si>
  <si>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</si>
  <si>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</si>
  <si>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</si>
  <si>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</si>
  <si>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</si>
  <si>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</si>
  <si>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</si>
  <si>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</si>
  <si>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</si>
  <si>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</si>
  <si>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</si>
  <si>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</si>
  <si>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</si>
  <si>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</si>
  <si>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</si>
  <si>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</si>
  <si>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</si>
  <si>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</si>
  <si>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</si>
  <si>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</si>
  <si>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</si>
  <si>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</si>
  <si>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</si>
  <si>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</si>
  <si>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</si>
  <si>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</si>
  <si>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</si>
  <si>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</si>
  <si>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</si>
  <si>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</si>
  <si>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</si>
  <si>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</si>
  <si>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</si>
  <si>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</si>
  <si>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</si>
  <si>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</si>
  <si>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</si>
  <si>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</si>
  <si>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</si>
  <si>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</si>
  <si>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</si>
  <si>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</si>
  <si>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</si>
  <si>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</si>
  <si>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</si>
  <si>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</si>
  <si>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</si>
  <si>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</si>
  <si>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</si>
  <si>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</si>
  <si>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</si>
  <si>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</si>
  <si>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</si>
  <si>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</si>
  <si>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</si>
  <si>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</si>
  <si>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</si>
  <si>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</si>
  <si>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</si>
  <si>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</si>
  <si>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</si>
  <si>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</si>
  <si>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</si>
  <si>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</si>
  <si>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</si>
  <si>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</si>
  <si>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</si>
  <si>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</si>
  <si>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</si>
  <si>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</si>
  <si>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</si>
  <si>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</si>
  <si>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</si>
  <si>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</si>
  <si>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</si>
  <si>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</si>
  <si>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</si>
  <si>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</si>
  <si>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</si>
  <si>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</si>
  <si>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</si>
  <si>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</si>
  <si>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</si>
  <si>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</si>
  <si>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</si>
  <si>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</si>
  <si>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</si>
  <si>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</si>
  <si>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</si>
  <si>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</si>
  <si>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</si>
  <si>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</si>
  <si>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</si>
  <si>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</si>
  <si>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</si>
  <si>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</si>
  <si>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</si>
  <si>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</si>
  <si>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</si>
  <si>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</si>
  <si>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</si>
  <si>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</si>
  <si>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</si>
  <si>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</si>
  <si>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</si>
  <si>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</si>
  <si>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</si>
  <si>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</si>
  <si>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</si>
  <si>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</si>
  <si>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</si>
  <si>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</si>
  <si>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</si>
  <si>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</si>
  <si>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</si>
  <si>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</si>
  <si>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</si>
  <si>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</si>
  <si>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</si>
  <si>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</si>
  <si>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</si>
  <si>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</si>
  <si>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</si>
  <si>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</si>
  <si>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</si>
  <si>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</si>
  <si>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</si>
  <si>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</si>
  <si>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</si>
  <si>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</si>
  <si>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</si>
  <si>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</si>
  <si>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</si>
  <si>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</si>
  <si>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</si>
  <si>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</si>
  <si>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</si>
  <si>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</si>
  <si>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</si>
  <si>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</si>
  <si>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</si>
  <si>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</si>
  <si>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</si>
  <si>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</si>
  <si>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</si>
  <si>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</si>
  <si>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</si>
  <si>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</si>
  <si>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</si>
  <si>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</si>
  <si>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</si>
  <si>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</si>
  <si>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</si>
  <si>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</si>
  <si>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</si>
  <si>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</si>
  <si>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</si>
  <si>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</si>
  <si>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</si>
  <si>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</si>
  <si>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</si>
  <si>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</si>
  <si>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</si>
  <si>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</si>
  <si>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</si>
  <si>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</si>
  <si>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</si>
  <si>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</si>
  <si>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</si>
  <si>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</si>
  <si>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</si>
  <si>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</si>
  <si>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</si>
  <si>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</si>
  <si>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</si>
  <si>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</si>
  <si>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</si>
  <si>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</si>
  <si>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</si>
  <si>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</si>
  <si>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</si>
  <si>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</si>
  <si>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</si>
  <si>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</si>
  <si>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</si>
  <si>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</si>
  <si>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</si>
  <si>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</si>
  <si>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</si>
  <si>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</si>
  <si>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</si>
  <si>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</si>
  <si>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</si>
  <si>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</si>
  <si>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</si>
  <si>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</si>
  <si>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</si>
  <si>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</si>
  <si>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</si>
  <si>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</si>
  <si>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</si>
  <si>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</si>
  <si>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</si>
  <si>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</si>
  <si>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</si>
  <si>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</si>
  <si>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</si>
  <si>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</si>
  <si>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</si>
  <si>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</si>
  <si>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</si>
  <si>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</si>
  <si>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</si>
  <si>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</si>
  <si>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</si>
  <si>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</si>
  <si>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</si>
  <si>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</si>
  <si>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</si>
  <si>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</si>
  <si>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</si>
  <si>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</si>
  <si>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</si>
  <si>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</si>
  <si>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</si>
  <si>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</si>
  <si>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</si>
  <si>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</si>
  <si>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</si>
  <si>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</si>
  <si>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</si>
  <si>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</si>
  <si>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</si>
  <si>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</si>
  <si>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</si>
  <si>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</si>
  <si>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</si>
  <si>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</si>
  <si>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</si>
  <si>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</si>
  <si>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</si>
  <si>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</si>
  <si>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</si>
  <si>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</si>
  <si>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</si>
  <si>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</si>
  <si>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</si>
  <si>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</si>
  <si>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</si>
  <si>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</si>
  <si>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</si>
  <si>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</si>
  <si>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</si>
  <si>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</si>
  <si>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</si>
  <si>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</si>
  <si>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</si>
  <si>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</si>
  <si>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</si>
  <si>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</si>
  <si>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</si>
  <si>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</si>
  <si>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</si>
  <si>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</si>
  <si>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</si>
  <si>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</si>
  <si>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</si>
  <si>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</si>
  <si>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</si>
  <si>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</si>
  <si>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</si>
  <si>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</si>
  <si>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</si>
  <si>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</si>
  <si>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</si>
  <si>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</si>
  <si>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</si>
  <si>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</si>
  <si>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</si>
  <si>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</si>
  <si>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</si>
  <si>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</si>
  <si>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</si>
  <si>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</si>
  <si>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</si>
  <si>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</si>
  <si>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</si>
  <si>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</si>
  <si>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</si>
  <si>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</si>
  <si>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</si>
  <si>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</si>
  <si>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</si>
  <si>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</si>
  <si>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</si>
  <si>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</si>
  <si>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</si>
  <si>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</si>
  <si>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</si>
  <si>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</si>
  <si>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</si>
  <si>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</si>
  <si>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</si>
  <si>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</si>
  <si>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</si>
  <si>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</si>
  <si>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</si>
  <si>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</si>
  <si>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</si>
  <si>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</si>
  <si>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</si>
  <si>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</si>
  <si>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</si>
  <si>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</si>
  <si>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</si>
  <si>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</si>
  <si>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</si>
  <si>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</si>
  <si>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</si>
  <si>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</si>
  <si>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</si>
  <si>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</si>
  <si>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</si>
  <si>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</si>
  <si>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</si>
  <si>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</si>
  <si>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</si>
  <si>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</si>
  <si>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</si>
  <si>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</si>
  <si>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</si>
  <si>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</si>
  <si>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</si>
  <si>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</si>
  <si>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</si>
  <si>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</si>
  <si>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</si>
  <si>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</si>
  <si>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</si>
  <si>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</si>
  <si>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</si>
  <si>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</si>
  <si>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</si>
  <si>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</si>
  <si>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</si>
  <si>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</si>
  <si>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</si>
  <si>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</si>
  <si>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</si>
  <si>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</si>
  <si>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</si>
  <si>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</si>
  <si>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</si>
  <si>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</si>
  <si>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</si>
  <si>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</si>
  <si>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</si>
  <si>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</si>
  <si>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</si>
  <si>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</si>
  <si>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</si>
  <si>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</si>
  <si>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</si>
  <si>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</si>
  <si>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</si>
  <si>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</si>
  <si>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</si>
  <si>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</si>
  <si>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</si>
  <si>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</si>
  <si>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</si>
  <si>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</si>
  <si>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</si>
  <si>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</si>
  <si>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</si>
  <si>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</si>
  <si>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</si>
  <si>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</si>
  <si>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</si>
  <si>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</si>
  <si>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</si>
  <si>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</si>
  <si>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</si>
  <si>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</si>
  <si>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</si>
  <si>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</si>
  <si>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</si>
  <si>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</si>
  <si>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</si>
  <si>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</si>
  <si>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</si>
  <si>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</si>
  <si>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</si>
  <si>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</si>
  <si>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</si>
  <si>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</si>
  <si>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</si>
  <si>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</si>
  <si>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</si>
  <si>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</si>
  <si>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</si>
  <si>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</si>
  <si>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</si>
  <si>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</si>
  <si>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</si>
  <si>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</si>
  <si>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</si>
  <si>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</si>
  <si>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</si>
  <si>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</si>
  <si>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</si>
  <si>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</si>
  <si>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</si>
  <si>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</si>
  <si>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</si>
  <si>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</si>
  <si>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</si>
  <si>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</si>
  <si>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</si>
  <si>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</si>
  <si>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</si>
  <si>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</si>
  <si>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</si>
  <si>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</si>
  <si>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</si>
  <si>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</si>
  <si>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</si>
  <si>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</si>
  <si>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</si>
  <si>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</si>
  <si>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</si>
  <si>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</si>
  <si>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</si>
  <si>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</si>
  <si>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</si>
  <si>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</si>
  <si>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</si>
  <si>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</si>
  <si>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</si>
  <si>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</si>
  <si>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</si>
  <si>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</si>
  <si>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</si>
  <si>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</si>
  <si>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</si>
  <si>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</si>
  <si>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</si>
  <si>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</si>
  <si>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</si>
  <si>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</si>
  <si>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</si>
  <si>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</si>
  <si>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</si>
  <si>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</si>
  <si>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</si>
  <si>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</si>
  <si>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</si>
  <si>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</si>
  <si>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</si>
  <si>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</si>
  <si>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</si>
  <si>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</si>
  <si>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</si>
  <si>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</si>
  <si>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</si>
  <si>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</si>
  <si>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</si>
  <si>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</si>
  <si>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</si>
  <si>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</si>
  <si>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</si>
  <si>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</si>
  <si>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</si>
  <si>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</si>
  <si>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</si>
  <si>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</si>
  <si>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</si>
  <si>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</si>
  <si>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</si>
  <si>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</si>
  <si>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</si>
  <si>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</si>
  <si>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</si>
  <si>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</si>
  <si>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</si>
  <si>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</si>
  <si>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</si>
  <si>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</si>
  <si>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</si>
  <si>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</si>
  <si>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</si>
  <si>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</si>
  <si>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</si>
  <si>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</si>
  <si>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</si>
  <si>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</si>
  <si>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</si>
  <si>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</si>
  <si>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</si>
  <si>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</si>
  <si>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</si>
  <si>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</si>
  <si>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</si>
  <si>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</si>
  <si>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</si>
  <si>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</si>
  <si>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</si>
  <si>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</si>
  <si>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</si>
  <si>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</si>
  <si>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</si>
  <si>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</si>
  <si>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</si>
  <si>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</si>
  <si>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</si>
  <si>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</si>
  <si>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</si>
  <si>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</si>
  <si>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</si>
  <si>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</si>
  <si>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</si>
  <si>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</si>
  <si>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</si>
  <si>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</si>
  <si>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</si>
  <si>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</si>
  <si>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</si>
  <si>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</si>
  <si>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</si>
  <si>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</si>
  <si>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</si>
  <si>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</si>
  <si>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</si>
  <si>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</si>
  <si>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</si>
  <si>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</si>
  <si>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</si>
  <si>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</si>
  <si>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</si>
  <si>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</si>
  <si>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</si>
  <si>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</si>
  <si>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</si>
  <si>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</si>
  <si>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</si>
  <si>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</si>
  <si>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</si>
  <si>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</si>
  <si>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</si>
  <si>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</si>
  <si>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</si>
  <si>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</si>
  <si>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</si>
  <si>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</si>
  <si>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</si>
  <si>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</si>
  <si>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</si>
  <si>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</si>
  <si>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</si>
  <si>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</si>
  <si>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</si>
  <si>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</si>
  <si>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</si>
  <si>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</si>
  <si>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</si>
  <si>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</si>
  <si>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</si>
  <si>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</si>
  <si>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</si>
  <si>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</si>
  <si>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</si>
  <si>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</si>
  <si>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</si>
  <si>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</si>
  <si>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</si>
  <si>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</si>
  <si>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</si>
  <si>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</si>
  <si>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</si>
  <si>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</si>
  <si>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</si>
  <si>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</si>
  <si>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</si>
  <si>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</si>
  <si>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</si>
  <si>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</si>
  <si>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</si>
  <si>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</si>
  <si>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</si>
  <si>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</si>
  <si>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</si>
  <si>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</si>
  <si>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</si>
  <si>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</si>
  <si>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</si>
  <si>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</si>
  <si>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</si>
  <si>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</si>
  <si>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</si>
  <si>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</si>
  <si>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</si>
  <si>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</si>
  <si>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</si>
  <si>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</si>
  <si>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</si>
  <si>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</si>
  <si>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</si>
  <si>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</si>
  <si>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</si>
  <si>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</si>
  <si>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</si>
  <si>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</si>
  <si>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</si>
  <si>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</si>
  <si>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</si>
  <si>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</si>
  <si>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</si>
  <si>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</si>
  <si>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</si>
  <si>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</si>
  <si>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</si>
  <si>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</si>
  <si>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</si>
  <si>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</si>
  <si>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</si>
  <si>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</si>
  <si>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</si>
  <si>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</si>
  <si>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</si>
  <si>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</si>
  <si>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</si>
  <si>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</si>
  <si>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</si>
  <si>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</si>
  <si>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</si>
  <si>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</si>
  <si>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</si>
  <si>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</si>
  <si>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</si>
  <si>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</si>
  <si>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</si>
  <si>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</si>
  <si>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</si>
  <si>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</si>
  <si>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</si>
  <si>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</si>
  <si>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</si>
  <si>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</si>
  <si>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</si>
  <si>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</si>
  <si>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</si>
  <si>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</si>
  <si>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</si>
  <si>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</si>
  <si>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</si>
  <si>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</si>
  <si>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</si>
  <si>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</si>
  <si>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</si>
  <si>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</si>
  <si>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</si>
  <si>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</si>
  <si>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</si>
  <si>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</si>
  <si>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</si>
  <si>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</si>
  <si>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</si>
  <si>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</si>
  <si>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</si>
  <si>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</si>
  <si>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</si>
  <si>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</si>
  <si>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</si>
  <si>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</si>
  <si>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</si>
  <si>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</si>
  <si>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</si>
  <si>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</si>
  <si>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</si>
  <si>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</si>
  <si>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</si>
  <si>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</si>
  <si>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</si>
  <si>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</si>
  <si>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</si>
  <si>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</si>
  <si>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</si>
  <si>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</si>
  <si>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</si>
  <si>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</si>
  <si>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</si>
  <si>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</si>
  <si>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</si>
  <si>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</si>
  <si>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</si>
  <si>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</si>
  <si>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</si>
  <si>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</si>
  <si>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</si>
  <si>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</si>
  <si>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</si>
  <si>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</si>
  <si>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</si>
  <si>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</si>
  <si>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</si>
  <si>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</si>
  <si>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</si>
  <si>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</si>
  <si>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</si>
  <si>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</si>
  <si>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</si>
  <si>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</si>
  <si>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</si>
  <si>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</si>
  <si>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</si>
  <si>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</si>
  <si>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</si>
  <si>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</si>
  <si>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</si>
  <si>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</si>
  <si>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</si>
  <si>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</si>
  <si>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</si>
  <si>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</si>
  <si>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</si>
  <si>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</si>
  <si>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</si>
  <si>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</si>
  <si>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</si>
  <si>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</si>
  <si>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</si>
  <si>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</si>
  <si>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</si>
  <si>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</si>
  <si>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</si>
  <si>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</si>
  <si>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</si>
  <si>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</si>
  <si>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</si>
  <si>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</si>
  <si>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</si>
  <si>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</si>
  <si>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</si>
  <si>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</si>
  <si>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</si>
  <si>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</si>
  <si>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</si>
  <si>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</si>
  <si>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</si>
  <si>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</si>
  <si>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</si>
  <si>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</si>
  <si>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</si>
  <si>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</si>
  <si>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</si>
  <si>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</si>
  <si>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</si>
  <si>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</si>
  <si>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</si>
  <si>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</si>
  <si>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</si>
  <si>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</si>
  <si>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</si>
  <si>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</si>
  <si>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</si>
  <si>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</si>
  <si>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</si>
  <si>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</si>
  <si>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</si>
  <si>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</si>
  <si>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</si>
  <si>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</si>
  <si>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</si>
  <si>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</si>
  <si>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</si>
  <si>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</si>
  <si>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</si>
  <si>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</si>
  <si>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</si>
  <si>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</si>
  <si>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</si>
  <si>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</si>
  <si>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</si>
  <si>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</si>
  <si>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</si>
  <si>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</si>
  <si>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</si>
  <si>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</si>
  <si>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</si>
  <si>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</si>
  <si>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</si>
  <si>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</si>
  <si>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</si>
  <si>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</si>
  <si>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</si>
  <si>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</si>
  <si>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</si>
  <si>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</si>
  <si>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</si>
  <si>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</si>
  <si>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</si>
  <si>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</si>
  <si>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</si>
  <si>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</si>
  <si>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</si>
  <si>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</si>
  <si>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</si>
  <si>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</si>
  <si>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</si>
  <si>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</si>
  <si>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</si>
  <si>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</si>
  <si>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</si>
  <si>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</si>
  <si>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</si>
  <si>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</si>
  <si>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</si>
  <si>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</si>
  <si>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</si>
  <si>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</si>
  <si>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</si>
  <si>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</si>
  <si>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</si>
  <si>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</si>
  <si>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</si>
  <si>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</si>
  <si>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</si>
  <si>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</si>
  <si>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</si>
  <si>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</si>
  <si>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</si>
  <si>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</si>
  <si>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</si>
  <si>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</si>
  <si>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</si>
  <si>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</si>
  <si>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</si>
  <si>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</si>
  <si>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</si>
  <si>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</si>
  <si>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</si>
  <si>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</si>
  <si>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</si>
  <si>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</si>
  <si>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</si>
  <si>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</si>
  <si>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</si>
  <si>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</si>
  <si>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</si>
  <si>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</si>
  <si>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</si>
  <si>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</si>
  <si>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</si>
  <si>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</si>
  <si>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</si>
  <si>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</si>
  <si>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</si>
  <si>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</si>
  <si>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</si>
  <si>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</si>
  <si>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</si>
  <si>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</si>
  <si>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</si>
  <si>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</si>
  <si>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</si>
  <si>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</si>
  <si>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</si>
  <si>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</si>
  <si>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</si>
  <si>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</si>
  <si>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</si>
  <si>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</si>
  <si>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</si>
  <si>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</si>
  <si>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</si>
  <si>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</si>
  <si>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</si>
  <si>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</si>
  <si>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</si>
  <si>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</si>
  <si>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</si>
  <si>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</si>
  <si>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</si>
  <si>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</si>
  <si>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</si>
  <si>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</si>
  <si>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</si>
  <si>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</si>
  <si>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</si>
  <si>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</si>
  <si>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</si>
  <si>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</si>
  <si>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</si>
  <si>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</si>
  <si>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</si>
  <si>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</si>
  <si>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</si>
  <si>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</si>
  <si>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</si>
  <si>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</si>
  <si>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</si>
  <si>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</si>
  <si>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</si>
  <si>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</si>
  <si>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</si>
  <si>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</si>
  <si>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</si>
  <si>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</si>
  <si>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</si>
  <si>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</si>
  <si>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</si>
  <si>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</si>
  <si>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</si>
  <si>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</si>
  <si>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</si>
  <si>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</si>
  <si>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</si>
  <si>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</si>
  <si>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</si>
  <si>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</si>
  <si>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</si>
  <si>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</si>
  <si>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</si>
  <si>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</si>
  <si>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</si>
  <si>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</si>
  <si>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</si>
  <si>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</si>
  <si>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</si>
  <si>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</si>
  <si>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</si>
  <si>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</si>
  <si>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</si>
  <si>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</si>
  <si>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</si>
  <si>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</si>
  <si>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</si>
  <si>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</si>
  <si>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</si>
  <si>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</si>
  <si>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</si>
  <si>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</si>
  <si>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</si>
  <si>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</si>
  <si>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</si>
  <si>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</si>
  <si>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</si>
  <si>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</si>
  <si>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</si>
  <si>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</si>
  <si>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</si>
  <si>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</si>
  <si>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</si>
  <si>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</si>
  <si>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</si>
  <si>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</si>
  <si>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</si>
  <si>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</si>
  <si>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</si>
  <si>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</si>
  <si>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</si>
  <si>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</si>
  <si>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</si>
  <si>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</si>
  <si>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</si>
  <si>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</si>
  <si>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</si>
  <si>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</si>
  <si>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</si>
  <si>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</si>
  <si>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</si>
  <si>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</si>
  <si>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</si>
  <si>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</si>
  <si>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</si>
  <si>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</si>
  <si>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</si>
  <si>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</si>
  <si>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</si>
  <si>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</si>
  <si>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</si>
  <si>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</si>
  <si>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</si>
  <si>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</si>
  <si>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</si>
  <si>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</si>
  <si>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</si>
  <si>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</si>
  <si>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</si>
  <si>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</si>
  <si>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</si>
  <si>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</si>
  <si>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</si>
  <si>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</si>
  <si>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</si>
  <si>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</si>
  <si>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</si>
  <si>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</si>
  <si>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</si>
  <si>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</si>
  <si>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</si>
  <si>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</si>
  <si>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</si>
  <si>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</si>
  <si>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</si>
  <si>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</si>
  <si>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</si>
  <si>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</si>
  <si>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</si>
  <si>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</si>
  <si>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</si>
  <si>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</si>
  <si>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</si>
  <si>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</si>
  <si>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</si>
  <si>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</si>
  <si>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</si>
  <si>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</si>
  <si>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</si>
  <si>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</si>
  <si>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</si>
  <si>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</si>
  <si>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</si>
  <si>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</si>
  <si>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</si>
  <si>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</si>
  <si>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</si>
  <si>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</si>
  <si>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</si>
  <si>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</si>
  <si>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</si>
  <si>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</si>
  <si>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</si>
  <si>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</si>
  <si>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</si>
  <si>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</si>
  <si>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</si>
  <si>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</si>
  <si>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</si>
  <si>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</si>
  <si>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</si>
  <si>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</si>
  <si>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</si>
  <si>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</si>
  <si>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</si>
  <si>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</si>
  <si>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</si>
  <si>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</si>
  <si>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</si>
  <si>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</si>
  <si>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</si>
  <si>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</si>
  <si>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</si>
  <si>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</si>
  <si>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</si>
  <si>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</si>
  <si>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</si>
  <si>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</si>
  <si>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</si>
  <si>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</si>
  <si>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</si>
  <si>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</si>
  <si>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</si>
  <si>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</si>
  <si>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</si>
  <si>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</si>
  <si>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</si>
  <si>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</si>
  <si>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</si>
  <si>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</si>
  <si>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</si>
  <si>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</si>
  <si>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</si>
  <si>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</si>
  <si>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</si>
  <si>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</si>
  <si>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</si>
  <si>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</si>
  <si>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</si>
  <si>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</si>
  <si>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</si>
  <si>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</si>
  <si>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</si>
  <si>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</si>
  <si>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</si>
  <si>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</si>
  <si>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</si>
  <si>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</si>
  <si>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</si>
  <si>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</si>
  <si>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</si>
  <si>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</si>
  <si>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</si>
  <si>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</si>
  <si>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</si>
  <si>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</si>
  <si>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</si>
  <si>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</si>
  <si>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</si>
  <si>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</si>
  <si>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</si>
  <si>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</si>
  <si>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</si>
  <si>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</si>
  <si>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</si>
  <si>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</si>
  <si>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</si>
  <si>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</si>
  <si>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</si>
  <si>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</si>
  <si>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</si>
  <si>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</si>
  <si>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</si>
  <si>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</si>
  <si>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</si>
  <si>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</si>
  <si>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</si>
  <si>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</si>
  <si>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</si>
  <si>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</si>
  <si>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</si>
  <si>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</si>
  <si>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</si>
  <si>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</si>
  <si>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</si>
  <si>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</si>
  <si>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</si>
  <si>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</si>
  <si>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</si>
  <si>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</si>
  <si>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</si>
  <si>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</si>
  <si>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</si>
  <si>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</si>
  <si>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</si>
  <si>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</si>
  <si>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</si>
  <si>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</si>
  <si>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</si>
  <si>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</si>
  <si>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</si>
  <si>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</si>
  <si>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</si>
  <si>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</si>
  <si>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</si>
  <si>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</si>
  <si>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</si>
  <si>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</si>
  <si>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</si>
  <si>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</si>
  <si>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</si>
  <si>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</si>
  <si>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</si>
  <si>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</si>
  <si>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</si>
  <si>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</si>
  <si>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</si>
  <si>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</si>
  <si>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</si>
  <si>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</si>
  <si>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</si>
  <si>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</si>
  <si>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</si>
  <si>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</si>
  <si>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</si>
  <si>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</si>
  <si>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</si>
  <si>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</si>
  <si>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</si>
  <si>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</si>
  <si>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</si>
  <si>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</si>
  <si>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</si>
  <si>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</si>
  <si>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</si>
  <si>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</si>
  <si>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</si>
  <si>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</si>
  <si>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</si>
  <si>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</si>
  <si>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</si>
  <si>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</si>
  <si>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</si>
  <si>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</si>
  <si>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</si>
  <si>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</si>
  <si>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</si>
  <si>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</si>
  <si>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</si>
  <si>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</si>
  <si>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</si>
  <si>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</si>
  <si>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</si>
  <si>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</si>
  <si>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</si>
  <si>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</si>
  <si>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</si>
  <si>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</si>
  <si>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</si>
  <si>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</si>
  <si>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</si>
  <si>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</si>
  <si>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</si>
  <si>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</si>
  <si>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</si>
  <si>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</si>
  <si>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</si>
  <si>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</si>
  <si>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</si>
  <si>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</si>
  <si>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</si>
  <si>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</si>
  <si>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</si>
  <si>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</si>
  <si>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</si>
  <si>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</si>
  <si>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</si>
  <si>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</si>
  <si>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</si>
  <si>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</si>
  <si>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</si>
  <si>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</si>
  <si>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</si>
  <si>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</si>
  <si>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</si>
  <si>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</si>
  <si>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</si>
  <si>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</si>
  <si>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</si>
  <si>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</si>
  <si>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</si>
  <si>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</si>
  <si>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</si>
  <si>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</si>
  <si>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</si>
  <si>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</si>
  <si>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</si>
  <si>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</si>
  <si>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</si>
  <si>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</si>
  <si>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</si>
  <si>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</si>
  <si>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</si>
  <si>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</si>
  <si>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</si>
  <si>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</si>
  <si>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</si>
  <si>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</si>
  <si>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</si>
  <si>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</si>
  <si>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</si>
  <si>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</si>
  <si>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</si>
  <si>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</si>
  <si>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</si>
  <si>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</si>
  <si>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</si>
  <si>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</si>
  <si>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</si>
  <si>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</si>
  <si>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</si>
  <si>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</si>
  <si>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</si>
  <si>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</si>
  <si>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</si>
  <si>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</si>
  <si>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</si>
  <si>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</si>
  <si>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</si>
  <si>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</si>
  <si>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</si>
  <si>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</si>
  <si>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</si>
  <si>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</si>
  <si>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</si>
  <si>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</si>
  <si>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</si>
  <si>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</si>
  <si>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</si>
  <si>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</si>
  <si>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</si>
  <si>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</si>
  <si>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</si>
  <si>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</si>
  <si>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</si>
  <si>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</si>
  <si>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</si>
  <si>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</si>
  <si>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</si>
  <si>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</si>
  <si>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</si>
  <si>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</si>
  <si>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</si>
  <si>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</si>
  <si>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</si>
  <si>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</si>
  <si>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</si>
  <si>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</si>
  <si>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</si>
  <si>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</si>
  <si>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</si>
  <si>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</si>
  <si>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</si>
  <si>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</si>
  <si>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</si>
  <si>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</si>
  <si>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</si>
  <si>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</si>
  <si>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</si>
  <si>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</si>
  <si>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</si>
  <si>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</si>
  <si>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</si>
  <si>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</si>
  <si>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</si>
  <si>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</si>
  <si>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</si>
  <si>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</si>
  <si>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</si>
  <si>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</si>
  <si>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</si>
  <si>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</si>
  <si>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</si>
  <si>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</si>
  <si>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</si>
  <si>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</si>
  <si>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</si>
  <si>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</si>
  <si>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</si>
  <si>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</si>
  <si>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</si>
  <si>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</si>
  <si>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</si>
  <si>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</si>
  <si>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</si>
  <si>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</si>
  <si>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</si>
  <si>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</si>
  <si>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</si>
  <si>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</si>
  <si>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</si>
  <si>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</si>
  <si>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</si>
  <si>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</si>
  <si>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</si>
  <si>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</si>
  <si>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</si>
  <si>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</si>
  <si>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</si>
  <si>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</si>
  <si>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</si>
  <si>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</si>
  <si>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</si>
  <si>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</si>
  <si>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</si>
  <si>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</si>
  <si>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</si>
  <si>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</si>
  <si>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</si>
  <si>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</si>
  <si>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</si>
  <si>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</si>
  <si>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</si>
  <si>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</si>
  <si>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</si>
  <si>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</si>
  <si>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</si>
  <si>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</si>
  <si>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</si>
  <si>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</si>
  <si>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</si>
  <si>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</si>
  <si>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</si>
  <si>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</si>
  <si>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</si>
  <si>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</si>
  <si>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</si>
  <si>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</si>
  <si>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</si>
  <si>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</si>
  <si>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</si>
  <si>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</si>
  <si>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</si>
  <si>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</si>
  <si>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</si>
  <si>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</si>
  <si>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</si>
  <si>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</si>
  <si>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</si>
  <si>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</si>
  <si>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</si>
  <si>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</si>
  <si>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</si>
  <si>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</si>
  <si>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</si>
  <si>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</si>
  <si>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</si>
  <si>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</si>
  <si>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</si>
  <si>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</si>
  <si>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</si>
  <si>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</si>
  <si>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</si>
  <si>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</si>
  <si>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</si>
  <si>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</si>
  <si>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</si>
  <si>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</si>
  <si>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</si>
  <si>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</si>
  <si>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</si>
  <si>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</si>
  <si>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</si>
  <si>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</si>
  <si>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</si>
  <si>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</si>
  <si>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</si>
  <si>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</si>
  <si>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</si>
  <si>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</si>
  <si>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</si>
  <si>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</si>
  <si>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</si>
  <si>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</si>
  <si>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</si>
  <si>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</si>
  <si>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</si>
  <si>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</si>
  <si>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</si>
  <si>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</si>
  <si>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</si>
  <si>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</si>
  <si>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</si>
  <si>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</si>
  <si>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</si>
  <si>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</si>
  <si>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</si>
  <si>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</si>
  <si>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</si>
  <si>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</si>
  <si>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</si>
  <si>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</si>
  <si>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</si>
  <si>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</si>
  <si>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</si>
  <si>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</si>
  <si>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</si>
  <si>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</si>
  <si>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</si>
  <si>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</si>
  <si>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</si>
  <si>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</si>
  <si>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</si>
  <si>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</si>
  <si>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</si>
  <si>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</si>
  <si>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</si>
  <si>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</si>
  <si>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</si>
  <si>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</si>
  <si>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</si>
  <si>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</si>
  <si>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</si>
  <si>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</si>
  <si>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</si>
  <si>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</si>
  <si>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</si>
  <si>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</si>
  <si>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</si>
  <si>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</si>
  <si>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</si>
  <si>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</si>
  <si>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</si>
  <si>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</si>
  <si>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</si>
  <si>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</si>
  <si>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</si>
  <si>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</si>
  <si>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</si>
  <si>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</si>
  <si>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</si>
  <si>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</si>
  <si>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</si>
  <si>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</si>
  <si>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</si>
  <si>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</si>
  <si>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</si>
  <si>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</si>
  <si>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</si>
  <si>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</si>
  <si>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</si>
  <si>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</si>
  <si>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</si>
  <si>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</si>
  <si>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</si>
  <si>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</si>
  <si>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</si>
  <si>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</si>
  <si>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</si>
  <si>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</si>
  <si>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</si>
  <si>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</si>
  <si>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</si>
  <si>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</si>
  <si>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</si>
  <si>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</si>
  <si>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</si>
  <si>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</si>
  <si>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</si>
  <si>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</si>
  <si>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</si>
  <si>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</si>
  <si>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</si>
  <si>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</si>
  <si>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</si>
  <si>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</si>
  <si>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</si>
  <si>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</si>
  <si>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</si>
  <si>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</si>
  <si>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</si>
  <si>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</si>
  <si>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</si>
  <si>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</si>
  <si>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</si>
  <si>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</si>
  <si>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</si>
  <si>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</si>
  <si>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</si>
  <si>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</si>
  <si>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</si>
  <si>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</si>
  <si>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</si>
  <si>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</si>
  <si>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</si>
  <si>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</si>
  <si>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</si>
  <si>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</si>
  <si>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</si>
  <si>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</si>
  <si>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</si>
  <si>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</si>
  <si>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</si>
  <si>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</si>
  <si>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</si>
  <si>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</si>
  <si>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</si>
  <si>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</si>
  <si>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</si>
  <si>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</si>
  <si>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</si>
  <si>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</si>
  <si>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</si>
  <si>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</si>
  <si>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</si>
  <si>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</si>
  <si>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</si>
  <si>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</si>
  <si>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</si>
  <si>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</si>
  <si>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</si>
  <si>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</si>
  <si>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</si>
  <si>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</si>
  <si>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</si>
  <si>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</si>
  <si>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</si>
  <si>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</si>
  <si>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</si>
  <si>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</si>
  <si>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</si>
  <si>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</si>
  <si>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</si>
  <si>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</si>
  <si>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</si>
  <si>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</si>
  <si>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</si>
  <si>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</si>
  <si>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</si>
  <si>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</si>
  <si>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</si>
  <si>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</si>
  <si>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</si>
  <si>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</si>
  <si>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</si>
  <si>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</si>
  <si>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</si>
  <si>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</si>
  <si>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</si>
  <si>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</si>
  <si>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</si>
  <si>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</si>
  <si>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</si>
  <si>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</si>
  <si>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</si>
  <si>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</si>
  <si>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</si>
  <si>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</si>
  <si>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</si>
  <si>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</si>
  <si>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</si>
  <si>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</si>
  <si>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</si>
  <si>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</si>
  <si>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</si>
  <si>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</si>
  <si>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</si>
  <si>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</si>
  <si>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</si>
  <si>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</si>
  <si>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</si>
  <si>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</si>
  <si>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</si>
  <si>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</si>
  <si>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</si>
  <si>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</si>
  <si>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</si>
  <si>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</si>
  <si>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</si>
  <si>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</si>
  <si>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</si>
  <si>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</si>
  <si>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</si>
  <si>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</si>
  <si>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</si>
  <si>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</si>
  <si>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</si>
  <si>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</si>
  <si>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</si>
  <si>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</si>
  <si>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</si>
  <si>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</si>
  <si>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</si>
  <si>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</si>
  <si>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</si>
  <si>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</si>
  <si>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</si>
  <si>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</si>
  <si>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</si>
  <si>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</si>
  <si>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</si>
  <si>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</si>
  <si>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</si>
  <si>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</si>
  <si>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</si>
  <si>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</si>
  <si>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</si>
  <si>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</si>
  <si>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</si>
  <si>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</si>
  <si>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</si>
  <si>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</si>
  <si>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</si>
  <si>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</si>
  <si>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</si>
  <si>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</si>
  <si>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</si>
  <si>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</si>
  <si>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</si>
  <si>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</si>
  <si>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</si>
  <si>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</si>
  <si>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</si>
  <si>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</si>
  <si>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</si>
  <si>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</si>
  <si>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</si>
  <si>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</si>
  <si>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</si>
  <si>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</si>
  <si>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</si>
  <si>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</si>
  <si>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</si>
  <si>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</si>
  <si>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</si>
  <si>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</si>
  <si>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</si>
  <si>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</si>
  <si>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</si>
  <si>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</si>
  <si>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</si>
  <si>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</si>
  <si>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</si>
  <si>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</si>
  <si>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</si>
  <si>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</si>
  <si>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</si>
  <si>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</si>
  <si>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</si>
  <si>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</si>
  <si>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</si>
  <si>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</si>
  <si>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</si>
  <si>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</si>
  <si>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</si>
  <si>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</si>
  <si>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</si>
  <si>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</si>
  <si>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</si>
  <si>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</si>
  <si>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</si>
  <si>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</si>
  <si>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</si>
  <si>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</si>
  <si>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</si>
  <si>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</si>
  <si>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</si>
  <si>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</si>
  <si>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</si>
  <si>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</si>
  <si>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</si>
  <si>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</si>
  <si>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</si>
  <si>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</si>
  <si>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</si>
  <si>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</si>
  <si>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</si>
  <si>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</si>
  <si>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</si>
  <si>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</si>
  <si>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</si>
  <si>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</si>
  <si>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</si>
  <si>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</si>
  <si>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</si>
  <si>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</si>
  <si>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</si>
  <si>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</si>
  <si>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</si>
  <si>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</si>
  <si>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</si>
  <si>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</si>
  <si>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</si>
  <si>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</si>
  <si>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</si>
  <si>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</si>
  <si>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</si>
  <si>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</si>
  <si>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</si>
  <si>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</si>
  <si>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</si>
  <si>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</si>
  <si>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</si>
  <si>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</si>
  <si>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</si>
  <si>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</si>
  <si>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</si>
  <si>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</si>
  <si>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</si>
  <si>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</si>
  <si>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</si>
  <si>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</si>
  <si>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</si>
  <si>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</si>
  <si>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</si>
  <si>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</si>
  <si>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</si>
  <si>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</si>
  <si>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</si>
  <si>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</si>
  <si>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</si>
  <si>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</si>
  <si>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</si>
  <si>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</si>
  <si>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</si>
  <si>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</si>
  <si>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</si>
  <si>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</si>
  <si>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</si>
  <si>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</si>
  <si>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</si>
  <si>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</si>
  <si>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</si>
  <si>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</si>
  <si>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</si>
  <si>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</si>
  <si>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</si>
  <si>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</si>
  <si>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</si>
  <si>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</si>
  <si>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</si>
  <si>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</si>
  <si>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</si>
  <si>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</si>
  <si>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</si>
  <si>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</si>
  <si>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</si>
  <si>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</si>
  <si>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</si>
  <si>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</si>
  <si>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</si>
  <si>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</si>
  <si>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</si>
  <si>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</si>
  <si>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</si>
  <si>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</si>
  <si>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</si>
  <si>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</si>
  <si>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</si>
  <si>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</si>
  <si>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</si>
  <si>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</si>
  <si>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</si>
  <si>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</si>
  <si>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</si>
  <si>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</si>
  <si>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</si>
  <si>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</si>
  <si>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</si>
  <si>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</si>
  <si>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</si>
  <si>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</si>
  <si>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</si>
  <si>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</si>
  <si>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</si>
  <si>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</si>
  <si>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</si>
  <si>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</si>
  <si>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</si>
  <si>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</si>
  <si>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</si>
  <si>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</si>
  <si>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</si>
  <si>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</si>
  <si>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</si>
  <si>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</si>
  <si>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</si>
  <si>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</si>
  <si>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</si>
  <si>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</si>
  <si>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</si>
  <si>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</si>
  <si>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</si>
  <si>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</si>
  <si>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</si>
  <si>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</si>
  <si>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</si>
  <si>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</si>
  <si>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</si>
  <si>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</si>
  <si>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</si>
  <si>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</si>
  <si>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</si>
  <si>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</si>
  <si>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</si>
  <si>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</si>
  <si>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</si>
  <si>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</si>
  <si>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</si>
  <si>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</si>
  <si>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</si>
  <si>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</si>
  <si>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</si>
  <si>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</si>
  <si>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</si>
  <si>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</si>
  <si>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</si>
  <si>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</si>
  <si>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</si>
  <si>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</si>
  <si>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</si>
  <si>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</si>
  <si>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</si>
  <si>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</si>
  <si>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</si>
  <si>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</si>
  <si>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</si>
  <si>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</si>
  <si>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</si>
  <si>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</si>
  <si>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</si>
  <si>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</si>
  <si>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</si>
  <si>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</si>
  <si>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</si>
  <si>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</si>
  <si>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</si>
  <si>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</si>
  <si>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</si>
  <si>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</si>
  <si>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</si>
  <si>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</si>
  <si>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</si>
  <si>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</si>
  <si>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</si>
  <si>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</si>
  <si>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</si>
  <si>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</si>
  <si>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</si>
  <si>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</si>
  <si>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</si>
  <si>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</si>
  <si>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</si>
  <si>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</si>
  <si>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</si>
  <si>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</si>
  <si>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</si>
  <si>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</si>
  <si>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</si>
  <si>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</si>
  <si>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</si>
  <si>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</si>
  <si>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</si>
  <si>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</si>
  <si>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</si>
  <si>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</si>
  <si>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</si>
  <si>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</si>
  <si>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</si>
  <si>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</si>
  <si>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</si>
  <si>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</si>
  <si>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</si>
  <si>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</si>
  <si>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</si>
  <si>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</si>
  <si>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</si>
  <si>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</si>
  <si>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</si>
  <si>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</si>
  <si>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</si>
  <si>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</si>
  <si>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</si>
  <si>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</si>
  <si>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</si>
  <si>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</si>
  <si>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</si>
  <si>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</si>
  <si>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</si>
  <si>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</si>
  <si>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</si>
  <si>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</si>
  <si>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</si>
  <si>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</si>
  <si>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</si>
  <si>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</si>
  <si>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</si>
  <si>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</si>
  <si>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</si>
  <si>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</si>
  <si>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</si>
  <si>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</si>
  <si>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</si>
  <si>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</si>
  <si>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</si>
  <si>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</si>
  <si>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</si>
  <si>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</si>
  <si>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</si>
  <si>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</si>
  <si>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</si>
  <si>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</si>
  <si>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</si>
  <si>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</si>
  <si>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</si>
  <si>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</si>
  <si>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</si>
  <si>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</si>
  <si>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</si>
  <si>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</si>
  <si>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</si>
  <si>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</si>
  <si>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</si>
  <si>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</si>
  <si>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</si>
  <si>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</si>
  <si>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</si>
  <si>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</si>
  <si>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</si>
  <si>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</si>
  <si>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</si>
  <si>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</si>
  <si>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</si>
  <si>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</si>
  <si>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</si>
  <si>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</si>
  <si>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</si>
  <si>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</si>
  <si>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</si>
  <si>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</si>
  <si>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</si>
  <si>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</si>
  <si>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</si>
  <si>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</si>
  <si>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</si>
  <si>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</si>
  <si>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</si>
  <si>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</si>
  <si>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</si>
  <si>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</si>
  <si>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</si>
  <si>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</si>
  <si>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</si>
  <si>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</si>
  <si>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</si>
  <si>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</si>
  <si>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</si>
  <si>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</si>
  <si>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</si>
  <si>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</si>
  <si>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</si>
  <si>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</si>
  <si>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</si>
  <si>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</si>
  <si>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</si>
  <si>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</si>
  <si>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</si>
  <si>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</si>
  <si>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</si>
  <si>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</si>
  <si>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</si>
  <si>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</si>
  <si>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</si>
  <si>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</si>
  <si>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</si>
  <si>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</si>
  <si>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</si>
  <si>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</si>
  <si>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</si>
  <si>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</si>
  <si>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</si>
  <si>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</si>
  <si>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</si>
  <si>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</si>
  <si>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</si>
  <si>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</si>
  <si>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</si>
  <si>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</si>
  <si>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</si>
  <si>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</si>
  <si>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</si>
  <si>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</si>
  <si>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</si>
  <si>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</si>
  <si>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</si>
  <si>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</si>
  <si>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</si>
  <si>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</si>
  <si>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</si>
  <si>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</si>
  <si>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</si>
  <si>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</si>
  <si>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</si>
  <si>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</si>
  <si>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</si>
  <si>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</si>
  <si>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</si>
  <si>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</si>
  <si>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</si>
  <si>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</si>
  <si>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</si>
  <si>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</si>
  <si>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</si>
  <si>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</si>
  <si>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</si>
  <si>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</si>
  <si>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</si>
  <si>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</si>
  <si>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</si>
  <si>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</si>
  <si>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</si>
  <si>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</si>
  <si>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</si>
  <si>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</si>
  <si>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</si>
  <si>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</si>
  <si>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</si>
  <si>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</si>
  <si>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</si>
  <si>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</si>
  <si>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</si>
  <si>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</si>
  <si>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</si>
  <si>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</si>
  <si>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</si>
  <si>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</si>
  <si>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</si>
  <si>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</si>
  <si>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</si>
  <si>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</si>
  <si>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</si>
  <si>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</si>
  <si>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</si>
  <si>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</si>
  <si>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</si>
  <si>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</si>
  <si>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</si>
  <si>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</si>
  <si>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</si>
  <si>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</si>
  <si>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</si>
  <si>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</si>
  <si>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</si>
  <si>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</si>
  <si>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</si>
  <si>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</si>
  <si>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</si>
  <si>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</si>
  <si>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</si>
  <si>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</si>
  <si>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</si>
  <si>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</si>
  <si>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</si>
  <si>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</si>
  <si>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</si>
  <si>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</si>
  <si>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</si>
  <si>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</si>
  <si>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</si>
  <si>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</si>
  <si>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</si>
  <si>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</si>
  <si>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</si>
  <si>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</si>
  <si>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</si>
  <si>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</si>
  <si>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</si>
  <si>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</si>
  <si>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</si>
  <si>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</si>
  <si>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</si>
  <si>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</si>
  <si>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</si>
  <si>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</si>
  <si>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</si>
  <si>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</si>
  <si>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</si>
  <si>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</si>
  <si>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</si>
  <si>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</si>
  <si>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</si>
  <si>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</si>
  <si>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</si>
  <si>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</si>
  <si>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</si>
  <si>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</si>
  <si>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</si>
  <si>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</si>
  <si>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</si>
  <si>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</si>
  <si>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</si>
  <si>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</si>
  <si>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</si>
  <si>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</si>
  <si>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</si>
  <si>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</si>
  <si>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</si>
  <si>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</si>
  <si>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</si>
  <si>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</si>
  <si>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</si>
  <si>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</si>
  <si>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</si>
  <si>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</si>
  <si>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</si>
  <si>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</si>
  <si>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</si>
  <si>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</si>
  <si>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</si>
  <si>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</si>
  <si>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</si>
  <si>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</si>
  <si>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</si>
  <si>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</si>
  <si>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</si>
  <si>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</si>
  <si>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</si>
  <si>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</si>
  <si>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</si>
  <si>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</si>
  <si>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</si>
  <si>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</si>
  <si>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</si>
  <si>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</si>
  <si>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</si>
  <si>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</si>
  <si>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</si>
  <si>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</si>
  <si>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</si>
  <si>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</si>
  <si>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</si>
  <si>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</si>
  <si>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</si>
  <si>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</si>
  <si>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</si>
  <si>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</si>
  <si>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</si>
  <si>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</si>
  <si>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</si>
  <si>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</si>
  <si>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</si>
  <si>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</si>
  <si>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</si>
  <si>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</si>
  <si>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</si>
  <si>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</si>
  <si>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</si>
  <si>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</si>
  <si>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</si>
  <si>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</si>
  <si>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</si>
  <si>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</si>
  <si>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</si>
  <si>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</si>
  <si>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</si>
  <si>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</si>
  <si>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</si>
  <si>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</si>
  <si>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</si>
  <si>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</si>
  <si>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</si>
  <si>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</si>
  <si>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</si>
  <si>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</si>
  <si>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</si>
  <si>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</si>
  <si>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</si>
  <si>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</si>
  <si>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</si>
  <si>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</si>
  <si>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</si>
  <si>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</si>
  <si>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</si>
  <si>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</si>
  <si>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</si>
  <si>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</si>
  <si>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</si>
  <si>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</si>
  <si>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</si>
  <si>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</si>
  <si>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</si>
  <si>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</si>
  <si>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</si>
  <si>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</si>
  <si>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</si>
  <si>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</si>
  <si>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</si>
  <si>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</si>
  <si>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</si>
  <si>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</si>
  <si>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</si>
  <si>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</si>
  <si>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</si>
  <si>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</si>
  <si>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</si>
  <si>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</si>
  <si>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</si>
  <si>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</si>
  <si>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</si>
  <si>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</si>
  <si>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</si>
  <si>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</si>
  <si>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</si>
  <si>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</si>
  <si>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</si>
  <si>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</si>
  <si>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</si>
  <si>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</si>
  <si>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</si>
  <si>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</si>
  <si>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</si>
  <si>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</si>
  <si>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</si>
  <si>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</si>
  <si>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</si>
  <si>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</si>
  <si>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</si>
  <si>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</si>
  <si>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</si>
  <si>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</si>
  <si>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</si>
  <si>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</si>
  <si>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</si>
  <si>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</si>
  <si>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</si>
  <si>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</si>
  <si>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</si>
  <si>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</si>
  <si>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</si>
  <si>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</si>
  <si>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</si>
  <si>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</si>
  <si>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</si>
  <si>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</si>
  <si>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</si>
  <si>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</si>
  <si>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</si>
  <si>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</si>
  <si>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</si>
  <si>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</si>
  <si>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</si>
  <si>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</si>
  <si>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</si>
  <si>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</si>
  <si>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</si>
  <si>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</si>
  <si>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</si>
  <si>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</si>
  <si>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</si>
  <si>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</si>
  <si>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</si>
  <si>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</si>
  <si>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</si>
  <si>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</si>
  <si>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</si>
  <si>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</si>
  <si>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</si>
  <si>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</si>
  <si>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</si>
  <si>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</si>
  <si>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</si>
  <si>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</si>
  <si>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</si>
  <si>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</si>
  <si>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</si>
  <si>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</si>
  <si>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</si>
  <si>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</si>
  <si>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</si>
  <si>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</si>
  <si>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</si>
  <si>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</si>
  <si>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</si>
  <si>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</si>
  <si>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</si>
  <si>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</si>
  <si>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</si>
  <si>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</si>
  <si>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</si>
  <si>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</si>
  <si>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</si>
  <si>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</si>
  <si>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</si>
  <si>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</si>
  <si>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</si>
  <si>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</si>
  <si>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</si>
  <si>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</si>
  <si>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</si>
  <si>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</si>
  <si>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</si>
  <si>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</si>
  <si>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</si>
  <si>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</si>
  <si>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</si>
  <si>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</si>
  <si>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</si>
  <si>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</si>
  <si>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</si>
  <si>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</si>
  <si>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</si>
  <si>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</si>
  <si>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</si>
  <si>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</si>
  <si>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</si>
  <si>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</si>
  <si>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</si>
  <si>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</si>
  <si>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</si>
  <si>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</si>
  <si>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</si>
  <si>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</si>
  <si>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</si>
  <si>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</si>
  <si>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</si>
  <si>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</si>
  <si>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</si>
  <si>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</si>
  <si>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</si>
  <si>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</si>
  <si>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</si>
  <si>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</si>
  <si>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</si>
  <si>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</si>
  <si>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</si>
  <si>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</si>
  <si>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</si>
  <si>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</si>
  <si>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</si>
  <si>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</si>
  <si>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</si>
  <si>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</si>
  <si>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</si>
  <si>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</si>
  <si>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</si>
  <si>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</si>
  <si>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</si>
  <si>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</si>
  <si>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</si>
  <si>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</si>
  <si>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</si>
  <si>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</si>
  <si>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</si>
  <si>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</si>
  <si>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</si>
  <si>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</si>
  <si>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</si>
  <si>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</si>
  <si>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</si>
  <si>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</si>
  <si>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</si>
  <si>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</si>
  <si>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</si>
  <si>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</si>
  <si>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</si>
  <si>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</si>
  <si>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</si>
  <si>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</si>
  <si>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</si>
  <si>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</si>
  <si>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</si>
  <si>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</si>
  <si>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</si>
  <si>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</si>
  <si>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</si>
  <si>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</si>
  <si>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</si>
  <si>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</si>
  <si>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</si>
  <si>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</si>
  <si>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</si>
  <si>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</si>
  <si>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</si>
  <si>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</si>
  <si>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</si>
  <si>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</si>
  <si>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</si>
  <si>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</si>
  <si>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</si>
  <si>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</si>
  <si>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</si>
  <si>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</si>
  <si>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</si>
  <si>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</si>
  <si>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</si>
  <si>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</si>
  <si>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</si>
  <si>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</si>
  <si>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</si>
  <si>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</si>
  <si>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</si>
  <si>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</si>
  <si>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</si>
  <si>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</si>
  <si>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</si>
  <si>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</si>
  <si>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</si>
  <si>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</si>
  <si>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</si>
  <si>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</si>
  <si>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</si>
  <si>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</si>
  <si>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</si>
  <si>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</si>
  <si>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</si>
  <si>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</si>
  <si>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</si>
  <si>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</si>
  <si>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</si>
  <si>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</si>
  <si>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</si>
  <si>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</si>
  <si>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</si>
  <si>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</si>
  <si>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</si>
  <si>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</si>
  <si>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</si>
  <si>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</si>
  <si>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</si>
  <si>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</si>
  <si>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</si>
  <si>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</si>
  <si>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</si>
  <si>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</si>
  <si>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</si>
  <si>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</si>
  <si>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</si>
  <si>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</si>
  <si>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</si>
  <si>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</si>
  <si>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</si>
  <si>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</si>
  <si>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</si>
  <si>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</si>
  <si>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</si>
  <si>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</si>
  <si>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</si>
  <si>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</si>
  <si>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</si>
  <si>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</si>
  <si>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</si>
  <si>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</si>
  <si>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</si>
  <si>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</si>
  <si>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</si>
  <si>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</si>
  <si>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</si>
  <si>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</si>
  <si>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</si>
  <si>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</si>
  <si>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</si>
  <si>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</si>
  <si>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</si>
  <si>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</si>
  <si>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</si>
  <si>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</si>
  <si>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</si>
  <si>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</si>
  <si>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</si>
  <si>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</si>
  <si>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</si>
  <si>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</si>
  <si>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</si>
  <si>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</si>
  <si>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</si>
  <si>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</si>
  <si>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</si>
  <si>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</si>
  <si>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</si>
  <si>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</si>
  <si>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</si>
  <si>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</si>
  <si>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</si>
  <si>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</si>
  <si>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</si>
  <si>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</si>
  <si>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</si>
  <si>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</si>
  <si>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</si>
  <si>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</si>
  <si>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</si>
  <si>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</si>
  <si>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</si>
  <si>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</si>
  <si>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</si>
  <si>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</si>
  <si>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</si>
  <si>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</si>
  <si>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</si>
  <si>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</si>
  <si>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</si>
  <si>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</si>
  <si>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</si>
  <si>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</si>
  <si>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</si>
  <si>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</si>
  <si>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</si>
  <si>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</si>
  <si>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</si>
  <si>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</si>
  <si>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</si>
  <si>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</si>
  <si>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</si>
  <si>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</si>
  <si>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</si>
  <si>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</si>
  <si>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</si>
  <si>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</si>
  <si>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</si>
  <si>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</si>
  <si>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</si>
  <si>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</si>
  <si>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</si>
  <si>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</si>
  <si>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</si>
  <si>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</si>
  <si>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</si>
  <si>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</si>
  <si>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</si>
  <si>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</si>
  <si>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</si>
  <si>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</si>
  <si>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</si>
  <si>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</si>
  <si>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</si>
  <si>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</si>
  <si>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</si>
  <si>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</si>
  <si>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</si>
  <si>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</si>
  <si>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</si>
  <si>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</si>
  <si>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</si>
  <si>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</si>
  <si>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</si>
  <si>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</si>
  <si>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</si>
  <si>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</si>
  <si>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</si>
  <si>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</si>
  <si>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</si>
  <si>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</si>
  <si>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</si>
  <si>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</si>
  <si>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</si>
  <si>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</si>
  <si>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</si>
  <si>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</si>
  <si>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</si>
  <si>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</si>
  <si>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</si>
  <si>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</si>
  <si>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</si>
  <si>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</si>
  <si>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</si>
  <si>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</si>
  <si>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</si>
  <si>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</si>
  <si>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</si>
  <si>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</si>
  <si>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</si>
  <si>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</si>
  <si>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</si>
  <si>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</si>
  <si>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</si>
  <si>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</si>
  <si>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</si>
  <si>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</si>
  <si>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</si>
  <si>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</si>
  <si>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</si>
  <si>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</si>
  <si>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</si>
  <si>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</si>
  <si>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</si>
  <si>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</si>
  <si>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</si>
  <si>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</si>
  <si>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</si>
  <si>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</si>
  <si>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</si>
  <si>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</si>
  <si>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</si>
  <si>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</si>
  <si>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</si>
  <si>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</si>
  <si>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</si>
  <si>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</si>
  <si>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</si>
  <si>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</si>
  <si>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</si>
  <si>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</si>
  <si>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</si>
  <si>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</si>
  <si>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</si>
  <si>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</si>
  <si>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</si>
  <si>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</si>
  <si>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</si>
  <si>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</si>
  <si>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</si>
  <si>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</si>
  <si>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</si>
  <si>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</si>
  <si>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</si>
  <si>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</si>
  <si>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</si>
  <si>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</si>
  <si>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</si>
  <si>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</si>
  <si>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</si>
  <si>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</si>
  <si>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</si>
  <si>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</si>
  <si>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</si>
  <si>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</si>
  <si>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</si>
  <si>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</si>
  <si>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</si>
  <si>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</si>
  <si>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</si>
  <si>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</si>
  <si>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</si>
  <si>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</si>
  <si>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</si>
  <si>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</si>
  <si>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</si>
  <si>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</si>
  <si>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</si>
  <si>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</si>
  <si>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</si>
  <si>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</si>
  <si>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</si>
  <si>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</si>
  <si>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</si>
  <si>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</si>
  <si>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</si>
  <si>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</si>
  <si>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</si>
  <si>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</si>
  <si>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</si>
  <si>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</si>
  <si>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</si>
  <si>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</si>
  <si>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</si>
  <si>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</si>
  <si>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</si>
  <si>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</si>
  <si>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</si>
  <si>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</si>
  <si>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</si>
  <si>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</si>
  <si>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</si>
  <si>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</si>
  <si>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</si>
  <si>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</si>
  <si>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</si>
  <si>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</si>
  <si>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</si>
  <si>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</si>
  <si>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</si>
  <si>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</si>
  <si>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</si>
  <si>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</si>
  <si>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</si>
  <si>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</si>
  <si>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</si>
  <si>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</si>
  <si>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</si>
  <si>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</si>
  <si>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</si>
  <si>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</si>
  <si>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</si>
  <si>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</si>
  <si>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</si>
  <si>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</si>
  <si>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</si>
  <si>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</si>
  <si>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</si>
  <si>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</si>
  <si>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</si>
  <si>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</si>
  <si>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</si>
  <si>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</si>
  <si>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</si>
  <si>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</si>
  <si>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</si>
  <si>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</si>
  <si>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</si>
  <si>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</si>
  <si>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</si>
  <si>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</si>
  <si>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</si>
  <si>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</si>
  <si>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</si>
  <si>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</si>
  <si>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</si>
  <si>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</si>
  <si>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</si>
  <si>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</si>
  <si>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</si>
  <si>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</si>
  <si>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</si>
  <si>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</si>
  <si>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</si>
  <si>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</si>
  <si>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</si>
  <si>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</si>
  <si>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</si>
  <si>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</si>
  <si>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</si>
  <si>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</si>
  <si>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</si>
  <si>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</si>
  <si>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</si>
  <si>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</si>
  <si>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</si>
  <si>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</si>
  <si>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</si>
  <si>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</si>
  <si>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</si>
  <si>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</si>
  <si>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</si>
  <si>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</si>
  <si>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</si>
  <si>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</si>
  <si>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</si>
  <si>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</si>
  <si>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</si>
  <si>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</si>
  <si>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</si>
  <si>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</si>
  <si>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</si>
  <si>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</si>
  <si>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</si>
  <si>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</si>
  <si>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</si>
  <si>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</si>
  <si>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</si>
  <si>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</si>
  <si>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</si>
  <si>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</si>
  <si>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</si>
  <si>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</si>
  <si>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</si>
  <si>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</si>
  <si>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</si>
  <si>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</si>
  <si>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</si>
  <si>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</si>
  <si>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</si>
  <si>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</si>
  <si>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</si>
  <si>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</si>
  <si>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</si>
  <si>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</si>
  <si>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</si>
  <si>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</si>
  <si>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</si>
  <si>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</si>
  <si>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</si>
  <si>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</si>
  <si>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</si>
  <si>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</si>
  <si>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</si>
  <si>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</si>
  <si>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</si>
  <si>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</si>
  <si>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</si>
  <si>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</si>
  <si>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</si>
  <si>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</si>
  <si>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</si>
  <si>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</si>
  <si>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</si>
  <si>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</si>
  <si>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</si>
  <si>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</si>
  <si>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</si>
  <si>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</si>
  <si>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</si>
  <si>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</si>
  <si>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</si>
  <si>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</si>
  <si>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</si>
  <si>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</si>
  <si>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</si>
  <si>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</si>
  <si>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</si>
  <si>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</si>
  <si>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</si>
  <si>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</si>
  <si>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</si>
  <si>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</si>
  <si>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</si>
  <si>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</si>
  <si>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</si>
  <si>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</si>
  <si>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</si>
  <si>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</si>
  <si>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</si>
  <si>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</si>
  <si>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</si>
  <si>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</si>
  <si>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</si>
  <si>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</si>
  <si>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</si>
  <si>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</si>
  <si>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</si>
  <si>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</si>
  <si>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</si>
  <si>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</si>
  <si>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</si>
  <si>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</si>
  <si>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</si>
  <si>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</si>
  <si>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</si>
  <si>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</si>
  <si>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</si>
  <si>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</si>
  <si>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</si>
  <si>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</si>
  <si>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</si>
  <si>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</si>
  <si>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</si>
  <si>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</si>
  <si>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</si>
  <si>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</si>
  <si>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</si>
  <si>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</si>
  <si>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</si>
  <si>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</si>
  <si>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</si>
  <si>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</si>
  <si>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</si>
  <si>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</si>
  <si>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</si>
  <si>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</si>
  <si>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</si>
  <si>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</si>
  <si>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</si>
  <si>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</si>
  <si>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</si>
  <si>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</si>
  <si>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</si>
  <si>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</si>
  <si>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</si>
  <si>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</si>
  <si>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</si>
  <si>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</si>
  <si>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</si>
  <si>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</si>
  <si>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</si>
  <si>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</si>
  <si>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</si>
  <si>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</si>
  <si>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</si>
  <si>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</si>
  <si>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</si>
  <si>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</si>
  <si>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</si>
  <si>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</si>
  <si>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</si>
  <si>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</si>
  <si>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</si>
  <si>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</si>
  <si>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</si>
  <si>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</si>
  <si>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</si>
  <si>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</si>
  <si>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</si>
  <si>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</si>
  <si>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</si>
  <si>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</si>
  <si>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</si>
  <si>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</si>
  <si>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</si>
  <si>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</si>
  <si>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</si>
  <si>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</si>
  <si>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</si>
  <si>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</si>
  <si>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</si>
  <si>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</si>
  <si>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</si>
  <si>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</si>
  <si>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</si>
  <si>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</si>
  <si>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</si>
  <si>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</si>
  <si>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</si>
  <si>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</si>
  <si>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</si>
  <si>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</si>
  <si>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</si>
  <si>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</si>
  <si>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</si>
  <si>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</si>
  <si>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</si>
  <si>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</si>
  <si>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</si>
  <si>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</si>
  <si>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</si>
  <si>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</si>
  <si>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</si>
  <si>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</si>
  <si>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</si>
  <si>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</si>
  <si>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</si>
  <si>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</si>
  <si>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</si>
  <si>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</si>
  <si>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</si>
  <si>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</si>
  <si>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</si>
  <si>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</si>
  <si>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</si>
  <si>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</si>
  <si>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</si>
  <si>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</si>
  <si>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</si>
  <si>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</si>
  <si>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</si>
  <si>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</si>
  <si>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</si>
  <si>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</si>
  <si>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</si>
  <si>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</si>
  <si>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</si>
  <si>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</si>
  <si>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</si>
  <si>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</si>
  <si>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</si>
  <si>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</si>
  <si>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</si>
  <si>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</si>
  <si>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</si>
  <si>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</si>
  <si>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</si>
  <si>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</si>
  <si>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</si>
  <si>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</si>
  <si>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</si>
  <si>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</si>
  <si>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</si>
  <si>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</si>
  <si>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</si>
  <si>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</si>
  <si>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</si>
  <si>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</si>
  <si>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</si>
  <si>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</si>
  <si>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</si>
  <si>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</si>
  <si>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</si>
  <si>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</si>
  <si>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</si>
  <si>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</si>
  <si>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</si>
  <si>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</si>
  <si>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</si>
  <si>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</si>
  <si>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</si>
  <si>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</si>
  <si>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</si>
  <si>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</si>
  <si>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</si>
  <si>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</si>
  <si>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</si>
  <si>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</si>
  <si>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</si>
  <si>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</si>
  <si>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</si>
  <si>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</si>
  <si>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</si>
  <si>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</si>
  <si>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</si>
  <si>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</si>
  <si>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</si>
  <si>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</si>
  <si>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</si>
  <si>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</si>
  <si>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</si>
  <si>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</si>
  <si>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</si>
  <si>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</si>
  <si>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</si>
  <si>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</si>
  <si>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</si>
  <si>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</si>
  <si>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</si>
  <si>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</si>
  <si>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</si>
  <si>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</si>
  <si>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</si>
  <si>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</si>
  <si>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</si>
  <si>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</si>
  <si>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</si>
  <si>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</si>
  <si>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</si>
  <si>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</si>
  <si>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</si>
  <si>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</si>
  <si>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</si>
  <si>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</si>
  <si>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</si>
  <si>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</si>
  <si>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</si>
  <si>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</si>
  <si>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</si>
  <si>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</si>
  <si>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</si>
  <si>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</si>
  <si>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</si>
  <si>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</si>
  <si>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</si>
  <si>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</si>
  <si>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</si>
  <si>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</si>
  <si>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</si>
  <si>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</si>
  <si>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</si>
  <si>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</si>
  <si>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</si>
  <si>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</si>
  <si>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</si>
  <si>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</si>
  <si>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</si>
  <si>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</si>
  <si>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</si>
  <si>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</si>
  <si>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</si>
  <si>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</si>
  <si>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</si>
  <si>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</si>
  <si>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</si>
  <si>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</si>
  <si>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</si>
  <si>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</si>
  <si>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</si>
  <si>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</si>
  <si>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</si>
  <si>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</si>
  <si>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</si>
  <si>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</si>
  <si>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</si>
  <si>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</si>
  <si>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</si>
  <si>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</si>
  <si>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</si>
  <si>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</si>
  <si>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</si>
  <si>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</si>
  <si>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</si>
  <si>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</si>
  <si>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</si>
  <si>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</si>
  <si>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</si>
  <si>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</si>
  <si>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</si>
  <si>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</si>
  <si>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</si>
  <si>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</si>
  <si>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</si>
  <si>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</si>
  <si>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</si>
  <si>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</si>
  <si>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</si>
  <si>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</si>
  <si>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</si>
  <si>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</si>
  <si>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</si>
  <si>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</si>
  <si>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</si>
  <si>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</si>
  <si>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</si>
  <si>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</si>
  <si>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</si>
  <si>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</si>
  <si>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</si>
  <si>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</si>
  <si>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</si>
  <si>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</si>
  <si>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</si>
  <si>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</si>
  <si>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</si>
  <si>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</si>
  <si>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</si>
  <si>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</si>
  <si>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</si>
  <si>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</si>
  <si>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</si>
  <si>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</si>
  <si>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</si>
  <si>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</si>
  <si>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</si>
  <si>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</si>
  <si>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</si>
  <si>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</si>
  <si>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</si>
  <si>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</si>
  <si>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</si>
  <si>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</si>
  <si>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</si>
  <si>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</si>
  <si>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</si>
  <si>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</si>
  <si>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</si>
  <si>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</si>
  <si>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</si>
  <si>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</si>
  <si>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</si>
  <si>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</si>
  <si>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</si>
  <si>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</si>
  <si>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</si>
  <si>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</si>
  <si>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</si>
  <si>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</si>
  <si>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</si>
  <si>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</si>
  <si>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</si>
  <si>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</si>
  <si>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</si>
  <si>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</si>
  <si>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</si>
  <si>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</si>
  <si>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</si>
  <si>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</si>
  <si>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</si>
  <si>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</si>
  <si>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</si>
  <si>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</si>
  <si>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</si>
  <si>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</si>
  <si>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</si>
  <si>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</si>
  <si>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</si>
  <si>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</si>
  <si>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</si>
  <si>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</si>
  <si>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</si>
  <si>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</si>
  <si>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</si>
  <si>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</si>
  <si>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</si>
  <si>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</si>
  <si>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</si>
  <si>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</si>
  <si>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</si>
  <si>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</si>
  <si>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</si>
  <si>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</si>
  <si>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</si>
  <si>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</si>
  <si>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</si>
  <si>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</si>
  <si>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</si>
  <si>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</si>
  <si>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</si>
  <si>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</si>
  <si>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</si>
  <si>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</si>
  <si>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</si>
  <si>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</si>
  <si>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</si>
  <si>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</si>
  <si>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</si>
  <si>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</si>
  <si>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</si>
  <si>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</si>
  <si>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</si>
  <si>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</si>
  <si>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</si>
  <si>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</si>
  <si>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</si>
  <si>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</si>
  <si>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</si>
  <si>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</si>
  <si>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</si>
  <si>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</si>
  <si>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</si>
  <si>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</si>
  <si>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</si>
  <si>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</si>
  <si>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</si>
  <si>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</si>
  <si>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</si>
  <si>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</si>
  <si>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</si>
  <si>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</si>
  <si>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</si>
  <si>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</si>
  <si>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</si>
  <si>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</si>
  <si>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</si>
  <si>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</si>
  <si>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</si>
  <si>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</si>
  <si>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</si>
  <si>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</si>
  <si>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</si>
  <si>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</si>
  <si>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</si>
  <si>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</si>
  <si>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</si>
  <si>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</si>
  <si>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</si>
  <si>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</si>
  <si>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</si>
  <si>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</si>
  <si>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</si>
  <si>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</si>
  <si>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</si>
  <si>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</si>
  <si>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</si>
  <si>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</si>
  <si>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</si>
  <si>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</si>
  <si>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</si>
  <si>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</si>
  <si>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</si>
  <si>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</si>
  <si>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</si>
  <si>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</si>
  <si>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</si>
  <si>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</si>
  <si>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</si>
  <si>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</si>
  <si>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</si>
  <si>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</si>
  <si>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</si>
  <si>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</si>
  <si>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</si>
  <si>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</si>
  <si>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</si>
  <si>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</si>
  <si>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</si>
  <si>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</si>
  <si>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</si>
  <si>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</si>
  <si>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</si>
  <si>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</si>
  <si>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</si>
  <si>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</si>
  <si>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</si>
  <si>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</si>
  <si>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</si>
  <si>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</si>
  <si>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</si>
  <si>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</si>
  <si>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</si>
  <si>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</si>
  <si>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</si>
  <si>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</si>
  <si>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</si>
  <si>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</si>
  <si>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</si>
  <si>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</si>
  <si>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</si>
  <si>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</si>
  <si>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</si>
  <si>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</si>
  <si>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</si>
  <si>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</si>
  <si>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</si>
  <si>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</si>
  <si>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</si>
  <si>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</si>
  <si>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</si>
  <si>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</si>
  <si>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</si>
  <si>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</si>
  <si>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</si>
  <si>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</si>
  <si>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</si>
  <si>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</si>
  <si>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</si>
  <si>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</si>
  <si>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</si>
  <si>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</si>
  <si>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</si>
  <si>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</si>
  <si>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</si>
  <si>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</si>
  <si>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</si>
  <si>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</si>
  <si>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</si>
  <si>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</si>
  <si>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</si>
  <si>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</si>
  <si>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</si>
  <si>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</si>
  <si>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</si>
  <si>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</si>
  <si>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</si>
  <si>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</si>
  <si>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</si>
  <si>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</si>
  <si>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</si>
  <si>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</si>
  <si>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</si>
  <si>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</si>
  <si>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</si>
  <si>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</si>
  <si>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</si>
  <si>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</si>
  <si>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</si>
  <si>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</si>
  <si>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</si>
  <si>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</si>
  <si>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</si>
  <si>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</si>
  <si>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</si>
  <si>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</si>
  <si>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</si>
  <si>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</si>
  <si>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</si>
  <si>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</si>
  <si>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</si>
  <si>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</si>
  <si>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</si>
  <si>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</si>
  <si>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</si>
  <si>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</si>
  <si>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</si>
  <si>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</si>
  <si>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</si>
  <si>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</si>
  <si>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</si>
  <si>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</si>
  <si>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</si>
  <si>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</si>
  <si>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</si>
  <si>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</si>
  <si>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</si>
  <si>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</si>
  <si>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</si>
  <si>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</si>
  <si>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</si>
  <si>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</si>
  <si>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</si>
  <si>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</si>
  <si>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</si>
  <si>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</si>
  <si>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</si>
  <si>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</si>
  <si>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</si>
  <si>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</si>
  <si>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</si>
  <si>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</si>
  <si>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</si>
  <si>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</si>
  <si>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</si>
  <si>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</si>
  <si>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</si>
  <si>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</si>
  <si>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</si>
  <si>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</si>
  <si>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</si>
  <si>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</si>
  <si>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</si>
  <si>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</si>
  <si>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</si>
  <si>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</si>
  <si>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</si>
  <si>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</si>
  <si>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</si>
  <si>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</si>
  <si>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</si>
  <si>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</si>
  <si>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</si>
  <si>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</si>
  <si>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</si>
  <si>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</si>
  <si>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</si>
  <si>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</si>
  <si>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</si>
  <si>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</si>
  <si>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</si>
  <si>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</si>
  <si>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</si>
  <si>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</si>
  <si>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</si>
  <si>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</si>
  <si>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</si>
  <si>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</si>
  <si>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</si>
  <si>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</si>
  <si>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</si>
  <si>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</si>
  <si>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</si>
  <si>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</si>
  <si>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</si>
  <si>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</si>
  <si>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</si>
  <si>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</si>
  <si>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</si>
  <si>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</si>
  <si>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</si>
  <si>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</si>
  <si>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</si>
  <si>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</si>
  <si>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</si>
  <si>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</si>
  <si>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</si>
  <si>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</si>
  <si>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</si>
  <si>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</si>
  <si>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</si>
  <si>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</si>
  <si>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</si>
  <si>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</si>
  <si>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</si>
  <si>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</si>
  <si>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</si>
  <si>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</si>
  <si>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</si>
  <si>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</si>
  <si>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</si>
  <si>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</si>
  <si>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</si>
  <si>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</si>
  <si>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</si>
  <si>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</si>
  <si>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</si>
  <si>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</si>
  <si>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</si>
  <si>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</si>
  <si>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</si>
  <si>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</si>
  <si>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</si>
  <si>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</si>
  <si>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</si>
  <si>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</si>
  <si>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</si>
  <si>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</si>
  <si>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</si>
  <si>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</si>
  <si>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</si>
  <si>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</si>
  <si>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</si>
  <si>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</si>
  <si>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</si>
  <si>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</si>
  <si>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</si>
  <si>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</si>
  <si>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</si>
  <si>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</si>
  <si>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</si>
  <si>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</si>
  <si>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</si>
  <si>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</si>
  <si>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</si>
  <si>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</si>
  <si>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</si>
  <si>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</si>
  <si>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</si>
  <si>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</si>
  <si>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</si>
  <si>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</si>
  <si>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</si>
  <si>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</si>
  <si>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</si>
  <si>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</si>
  <si>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</si>
  <si>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</si>
  <si>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</si>
  <si>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</si>
  <si>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</si>
  <si>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</si>
  <si>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</si>
  <si>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</si>
  <si>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</si>
  <si>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</si>
  <si>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</si>
  <si>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</si>
  <si>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</si>
  <si>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</si>
  <si>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</si>
  <si>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</si>
  <si>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</si>
  <si>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</si>
  <si>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</si>
  <si>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</si>
  <si>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</si>
  <si>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</si>
  <si>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</si>
  <si>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</si>
  <si>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</si>
  <si>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</si>
  <si>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</si>
  <si>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</si>
  <si>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</si>
  <si>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</si>
  <si>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</si>
  <si>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</si>
  <si>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</si>
  <si>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</si>
  <si>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</si>
  <si>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</si>
  <si>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</si>
  <si>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</si>
  <si>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</si>
  <si>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</si>
  <si>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</si>
  <si>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</si>
  <si>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</si>
  <si>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</si>
  <si>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</si>
  <si>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</si>
  <si>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</si>
  <si>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</si>
  <si>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</si>
  <si>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</si>
  <si>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</si>
  <si>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</si>
  <si>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</si>
  <si>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</si>
  <si>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</si>
  <si>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</si>
  <si>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</si>
  <si>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</si>
  <si>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</si>
  <si>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</si>
  <si>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</si>
  <si>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</si>
  <si>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</si>
  <si>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</si>
  <si>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</si>
  <si>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</si>
  <si>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</si>
  <si>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</si>
  <si>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</si>
  <si>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</si>
  <si>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</si>
  <si>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</si>
  <si>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</si>
  <si>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</si>
  <si>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</si>
  <si>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</si>
  <si>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</si>
  <si>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</si>
  <si>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</si>
  <si>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</si>
  <si>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</si>
  <si>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</si>
  <si>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</si>
  <si>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</si>
  <si>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</si>
  <si>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</si>
  <si>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</si>
  <si>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</si>
  <si>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</si>
  <si>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</si>
  <si>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</si>
  <si>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</si>
  <si>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</si>
  <si>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</si>
  <si>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</si>
  <si>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</si>
  <si>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</si>
  <si>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</si>
  <si>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</si>
  <si>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</si>
  <si>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</si>
  <si>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</si>
  <si>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</si>
  <si>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</si>
  <si>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</si>
  <si>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</si>
  <si>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</si>
  <si>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</si>
  <si>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</si>
  <si>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</si>
  <si>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</si>
  <si>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</si>
  <si>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</si>
  <si>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</si>
  <si>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</si>
  <si>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</si>
  <si>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</si>
  <si>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</si>
  <si>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</si>
  <si>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</si>
  <si>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</si>
  <si>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</si>
  <si>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</si>
  <si>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</si>
  <si>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</si>
  <si>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</si>
  <si>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</si>
  <si>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</si>
  <si>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</si>
  <si>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</si>
  <si>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</si>
  <si>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</si>
  <si>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</si>
  <si>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</si>
  <si>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</si>
  <si>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</si>
  <si>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</si>
  <si>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</si>
  <si>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</si>
  <si>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</si>
  <si>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</si>
  <si>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</si>
  <si>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</si>
  <si>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</si>
  <si>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</si>
  <si>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</si>
  <si>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</si>
  <si>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</si>
  <si>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</si>
  <si>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</si>
  <si>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</si>
  <si>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</si>
  <si>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</si>
  <si>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</si>
  <si>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</si>
  <si>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</si>
  <si>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</si>
  <si>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</si>
  <si>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</si>
  <si>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</si>
  <si>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</si>
  <si>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</si>
  <si>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</si>
  <si>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</si>
  <si>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</si>
  <si>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</si>
  <si>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</si>
  <si>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</si>
  <si>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</si>
  <si>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</si>
  <si>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</si>
  <si>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</si>
  <si>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</si>
  <si>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</si>
  <si>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</si>
  <si>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</si>
  <si>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</si>
  <si>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</si>
  <si>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</si>
  <si>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</si>
  <si>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</si>
  <si>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</si>
  <si>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</si>
  <si>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</si>
  <si>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</si>
  <si>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</si>
  <si>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</si>
  <si>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</si>
  <si>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</si>
  <si>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</si>
  <si>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</si>
  <si>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</si>
  <si>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</si>
  <si>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</si>
  <si>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</si>
  <si>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</si>
  <si>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</si>
  <si>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</si>
  <si>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</si>
  <si>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</si>
  <si>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</si>
  <si>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</si>
  <si>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</si>
  <si>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</si>
  <si>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</si>
  <si>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</si>
  <si>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</si>
  <si>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</si>
  <si>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</si>
  <si>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</si>
  <si>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</si>
  <si>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</si>
  <si>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</si>
  <si>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</si>
  <si>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</si>
  <si>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</si>
  <si>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</si>
  <si>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</si>
  <si>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</si>
  <si>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</si>
  <si>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</si>
  <si>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</si>
  <si>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</si>
  <si>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</si>
  <si>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</si>
  <si>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</si>
  <si>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</si>
  <si>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</si>
  <si>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</si>
  <si>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</si>
  <si>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</si>
  <si>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</si>
  <si>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</si>
  <si>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</si>
  <si>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</si>
  <si>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</si>
  <si>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</si>
  <si>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</si>
  <si>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</si>
  <si>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</si>
  <si>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</si>
  <si>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</si>
  <si>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</si>
  <si>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</si>
  <si>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</si>
  <si>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</si>
  <si>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</si>
  <si>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</si>
  <si>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</si>
  <si>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</si>
  <si>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</si>
  <si>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</si>
  <si>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</si>
  <si>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</si>
  <si>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</si>
  <si>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</si>
  <si>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</si>
  <si>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</si>
  <si>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</si>
  <si>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</si>
  <si>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</si>
  <si>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</si>
  <si>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</si>
  <si>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</si>
  <si>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</si>
  <si>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</si>
  <si>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</si>
  <si>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</si>
  <si>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</si>
  <si>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</si>
  <si>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</si>
  <si>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</si>
  <si>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</si>
  <si>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</si>
  <si>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</si>
  <si>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</si>
  <si>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</si>
  <si>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</si>
  <si>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</si>
  <si>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</si>
  <si>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</si>
  <si>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</si>
  <si>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</si>
  <si>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</si>
  <si>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</si>
  <si>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</si>
  <si>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</si>
  <si>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</si>
  <si>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</si>
  <si>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</si>
  <si>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</si>
  <si>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</si>
  <si>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</si>
  <si>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</si>
  <si>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</si>
  <si>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</si>
  <si>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</si>
  <si>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</si>
  <si>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</si>
  <si>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</si>
  <si>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</si>
  <si>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</si>
  <si>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</si>
  <si>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</si>
  <si>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</si>
  <si>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</si>
  <si>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</si>
  <si>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</si>
  <si>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</si>
  <si>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</si>
  <si>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</si>
  <si>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</si>
  <si>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</si>
  <si>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</si>
  <si>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</si>
  <si>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</si>
  <si>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</si>
  <si>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</si>
  <si>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</si>
  <si>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</si>
  <si>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</si>
  <si>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</si>
  <si>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</si>
  <si>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</si>
  <si>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</si>
  <si>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</si>
  <si>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</si>
  <si>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</si>
  <si>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</si>
  <si>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</si>
  <si>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</si>
  <si>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</si>
  <si>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</si>
  <si>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</si>
  <si>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</si>
  <si>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</si>
  <si>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</si>
  <si>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</si>
  <si>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</si>
  <si>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</si>
  <si>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</si>
  <si>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</si>
  <si>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</si>
  <si>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</si>
  <si>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</si>
  <si>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</si>
  <si>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</si>
  <si>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</si>
  <si>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</si>
  <si>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</si>
  <si>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</si>
  <si>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</si>
  <si>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</si>
  <si>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</si>
  <si>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</si>
  <si>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</si>
  <si>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</si>
  <si>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</si>
  <si>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</si>
  <si>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</si>
  <si>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</si>
  <si>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</si>
  <si>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</si>
  <si>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</si>
  <si>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</si>
  <si>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</si>
  <si>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</si>
  <si>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</si>
  <si>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</si>
  <si>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</si>
  <si>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</si>
  <si>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</si>
  <si>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</si>
  <si>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</si>
  <si>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</si>
  <si>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</si>
  <si>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</si>
  <si>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</si>
  <si>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</si>
  <si>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</si>
  <si>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</si>
  <si>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</si>
  <si>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</si>
  <si>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</si>
  <si>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</si>
  <si>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</si>
  <si>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</si>
  <si>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</si>
  <si>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</si>
  <si>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</si>
  <si>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</si>
  <si>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</si>
  <si>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</si>
  <si>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</si>
  <si>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</si>
  <si>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</si>
  <si>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</si>
  <si>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</si>
  <si>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</si>
  <si>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</si>
  <si>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</si>
  <si>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</si>
  <si>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</si>
  <si>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</si>
  <si>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</si>
  <si>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</si>
  <si>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</si>
  <si>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</si>
  <si>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</si>
  <si>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</si>
  <si>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</si>
  <si>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</si>
  <si>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</si>
  <si>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</si>
  <si>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</si>
  <si>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</si>
  <si>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</si>
  <si>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</si>
  <si>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</si>
  <si>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</si>
  <si>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</si>
  <si>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</si>
  <si>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</si>
  <si>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</si>
  <si>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</si>
  <si>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</si>
  <si>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</si>
  <si>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</si>
  <si>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</si>
  <si>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</si>
  <si>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</si>
  <si>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</si>
  <si>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</si>
  <si>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</si>
  <si>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</si>
  <si>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</si>
  <si>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</si>
  <si>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</si>
  <si>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</si>
  <si>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</si>
  <si>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</si>
  <si>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</si>
  <si>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</si>
  <si>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</si>
  <si>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</si>
  <si>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</si>
  <si>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</si>
  <si>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</si>
  <si>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</si>
  <si>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</si>
  <si>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</si>
  <si>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</si>
  <si>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</si>
  <si>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</si>
  <si>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</si>
  <si>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</si>
  <si>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</si>
  <si>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</si>
  <si>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</si>
  <si>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</si>
  <si>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</si>
  <si>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</si>
  <si>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</si>
  <si>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</si>
  <si>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</si>
  <si>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</si>
  <si>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</si>
  <si>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</si>
  <si>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</si>
  <si>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</si>
  <si>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</si>
  <si>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</si>
  <si>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</si>
  <si>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</si>
  <si>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</si>
  <si>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</si>
  <si>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</si>
  <si>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</si>
  <si>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</si>
  <si>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</si>
  <si>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</si>
  <si>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</si>
  <si>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</si>
  <si>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</si>
  <si>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</si>
  <si>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</si>
  <si>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</si>
  <si>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</si>
  <si>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</si>
  <si>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</si>
  <si>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</si>
  <si>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</si>
  <si>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</si>
  <si>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</si>
  <si>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</si>
  <si>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</si>
  <si>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</si>
  <si>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</si>
  <si>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</si>
  <si>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</si>
  <si>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</si>
  <si>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</si>
  <si>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</si>
  <si>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</si>
  <si>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</si>
  <si>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</si>
  <si>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</si>
  <si>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</si>
  <si>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</si>
  <si>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</si>
  <si>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</si>
  <si>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</si>
  <si>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</si>
  <si>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</si>
  <si>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</si>
  <si>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</si>
  <si>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</si>
  <si>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</si>
  <si>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</si>
  <si>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</si>
  <si>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</si>
  <si>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</si>
  <si>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</si>
  <si>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</si>
  <si>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</si>
  <si>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</si>
  <si>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</si>
  <si>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</si>
  <si>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</si>
  <si>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</si>
  <si>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</si>
  <si>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</si>
  <si>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</si>
  <si>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</si>
  <si>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</si>
  <si>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</si>
  <si>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</si>
  <si>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</si>
  <si>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</si>
  <si>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</si>
  <si>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</si>
  <si>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</si>
  <si>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</si>
  <si>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</si>
  <si>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</si>
  <si>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</si>
  <si>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</si>
  <si>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</si>
  <si>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</si>
  <si>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</si>
  <si>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</si>
  <si>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</si>
  <si>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</si>
  <si>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</si>
  <si>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</si>
  <si>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</si>
  <si>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</si>
  <si>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</si>
  <si>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</si>
  <si>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</si>
  <si>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</si>
  <si>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</si>
  <si>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</si>
  <si>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</si>
  <si>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</si>
  <si>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</si>
  <si>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</si>
  <si>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</si>
  <si>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</si>
  <si>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</si>
  <si>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</si>
  <si>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</si>
  <si>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</si>
  <si>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</si>
  <si>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</si>
  <si>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</si>
  <si>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</si>
  <si>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</si>
  <si>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</si>
  <si>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</si>
  <si>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</si>
  <si>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</si>
  <si>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</si>
  <si>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</si>
  <si>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</si>
  <si>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</si>
  <si>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</si>
  <si>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</si>
  <si>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</si>
  <si>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</si>
  <si>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</si>
  <si>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</si>
  <si>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</si>
  <si>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</si>
  <si>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</si>
  <si>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</si>
  <si>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</si>
  <si>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</si>
  <si>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</si>
  <si>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</si>
  <si>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</si>
  <si>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</si>
  <si>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</si>
  <si>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</si>
  <si>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</si>
  <si>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</si>
  <si>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</si>
  <si>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</si>
  <si>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</si>
  <si>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</si>
  <si>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</si>
  <si>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</si>
  <si>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</si>
  <si>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</si>
  <si>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</si>
  <si>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</si>
  <si>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</si>
  <si>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</si>
  <si>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</si>
  <si>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</si>
  <si>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</si>
  <si>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</si>
  <si>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</si>
  <si>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</si>
  <si>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</si>
  <si>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</si>
  <si>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</si>
  <si>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</si>
  <si>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</si>
  <si>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</si>
  <si>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</si>
  <si>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</si>
  <si>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</si>
  <si>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</si>
  <si>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</si>
  <si>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</si>
  <si>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</si>
  <si>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</si>
  <si>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</si>
  <si>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</si>
  <si>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</si>
  <si>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</si>
  <si>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</si>
  <si>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</si>
  <si>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</si>
  <si>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</si>
  <si>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</si>
  <si>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</si>
  <si>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</si>
  <si>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</si>
  <si>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</si>
  <si>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</si>
  <si>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</si>
  <si>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</si>
  <si>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</si>
  <si>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</si>
  <si>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</si>
  <si>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</si>
  <si>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</si>
  <si>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</si>
  <si>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</si>
  <si>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</si>
  <si>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</si>
  <si>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</si>
  <si>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</si>
  <si>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</si>
  <si>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</si>
  <si>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</si>
  <si>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</si>
  <si>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</si>
  <si>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</si>
  <si>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</si>
  <si>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</si>
  <si>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</si>
  <si>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</si>
  <si>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</si>
  <si>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</si>
  <si>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</si>
  <si>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</si>
  <si>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</si>
  <si>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</si>
  <si>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</si>
  <si>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</si>
  <si>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</si>
  <si>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</si>
  <si>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</si>
  <si>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</si>
  <si>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</si>
  <si>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</si>
  <si>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</si>
  <si>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</si>
  <si>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</si>
  <si>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</si>
  <si>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</si>
  <si>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</si>
  <si>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</si>
  <si>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</si>
  <si>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</si>
  <si>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</si>
  <si>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</si>
  <si>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</si>
  <si>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</si>
  <si>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</si>
  <si>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</si>
  <si>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</si>
  <si>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</si>
  <si>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</si>
  <si>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</si>
  <si>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</si>
  <si>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</si>
  <si>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</si>
  <si>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</si>
  <si>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</si>
  <si>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</si>
  <si>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</si>
  <si>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</si>
  <si>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</si>
  <si>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</si>
  <si>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</si>
  <si>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</si>
  <si>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</si>
  <si>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</si>
  <si>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</si>
  <si>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</si>
  <si>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</si>
  <si>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</si>
  <si>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</si>
  <si>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</si>
  <si>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</si>
  <si>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</si>
  <si>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</si>
  <si>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</si>
  <si>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</si>
  <si>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</si>
  <si>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</si>
  <si>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</si>
  <si>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</si>
  <si>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</si>
  <si>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</si>
  <si>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</si>
  <si>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</si>
  <si>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</si>
  <si>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</si>
  <si>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</si>
  <si>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</si>
  <si>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</si>
  <si>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</si>
  <si>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</si>
  <si>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</si>
  <si>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</si>
  <si>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</si>
  <si>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</si>
  <si>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</si>
  <si>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</si>
  <si>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</si>
  <si>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</si>
  <si>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</si>
  <si>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</si>
  <si>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</si>
  <si>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</si>
  <si>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</si>
  <si>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</si>
  <si>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</si>
  <si>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</si>
  <si>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</si>
  <si>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</si>
  <si>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</si>
  <si>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</si>
  <si>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</si>
  <si>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</si>
  <si>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</si>
  <si>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</si>
  <si>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</si>
  <si>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</si>
  <si>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</si>
  <si>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</si>
  <si>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</si>
  <si>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</si>
  <si>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</si>
  <si>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</si>
  <si>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</si>
  <si>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</si>
  <si>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</si>
  <si>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</si>
  <si>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</si>
  <si>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</si>
  <si>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</si>
  <si>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</si>
  <si>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</si>
  <si>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</si>
  <si>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</si>
  <si>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</si>
  <si>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</si>
  <si>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</si>
  <si>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</si>
  <si>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</si>
  <si>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</si>
  <si>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</si>
  <si>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</si>
  <si>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</si>
  <si>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</si>
  <si>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</si>
  <si>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</si>
  <si>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</si>
  <si>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</si>
  <si>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</si>
  <si>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</si>
  <si>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</si>
  <si>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</si>
  <si>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</si>
  <si>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</si>
  <si>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</si>
  <si>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</si>
  <si>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</si>
  <si>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</si>
  <si>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</si>
  <si>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</si>
  <si>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</si>
  <si>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</si>
  <si>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</si>
  <si>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</si>
  <si>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</si>
  <si>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</si>
  <si>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</si>
  <si>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</si>
  <si>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</si>
  <si>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</si>
  <si>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</si>
  <si>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</si>
  <si>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</si>
  <si>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</si>
  <si>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</si>
  <si>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</si>
  <si>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</si>
  <si>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</si>
  <si>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</si>
  <si>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</si>
  <si>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</si>
  <si>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</si>
  <si>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</si>
  <si>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</si>
  <si>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</si>
  <si>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</si>
  <si>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</si>
  <si>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</si>
  <si>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</si>
  <si>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</si>
  <si>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</si>
  <si>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</si>
  <si>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</si>
  <si>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</si>
  <si>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</si>
  <si>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</si>
  <si>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</si>
  <si>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</si>
  <si>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</si>
  <si>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</si>
  <si>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</si>
  <si>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</si>
  <si>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</si>
  <si>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</si>
  <si>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</si>
  <si>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</si>
  <si>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</si>
  <si>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</si>
  <si>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</si>
  <si>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</si>
  <si>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</si>
  <si>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</si>
  <si>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</si>
  <si>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</si>
  <si>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</si>
  <si>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</si>
  <si>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</si>
  <si>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</si>
  <si>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</si>
  <si>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</si>
  <si>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</si>
  <si>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</si>
  <si>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</si>
  <si>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</si>
  <si>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</si>
  <si>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</si>
  <si>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</si>
  <si>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</si>
  <si>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</si>
  <si>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</si>
  <si>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</si>
  <si>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</si>
  <si>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</si>
  <si>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</si>
  <si>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</si>
  <si>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</si>
  <si>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</si>
  <si>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</si>
  <si>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</si>
  <si>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</si>
  <si>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</si>
  <si>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</si>
  <si>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</si>
  <si>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</si>
  <si>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</si>
  <si>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</si>
  <si>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</si>
  <si>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</si>
  <si>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</si>
  <si>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</si>
  <si>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</si>
  <si>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</si>
  <si>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</si>
  <si>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</si>
  <si>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</si>
  <si>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</si>
  <si>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</si>
  <si>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</si>
  <si>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</si>
  <si>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</si>
  <si>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</si>
  <si>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</si>
  <si>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</si>
  <si>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</si>
  <si>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</si>
  <si>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</si>
  <si>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</si>
  <si>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</si>
  <si>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</si>
  <si>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</si>
  <si>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</si>
  <si>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</si>
  <si>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</si>
  <si>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</si>
  <si>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</si>
  <si>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</si>
  <si>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</si>
  <si>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</si>
  <si>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</si>
  <si>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</si>
  <si>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</si>
  <si>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</si>
  <si>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</si>
  <si>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</si>
  <si>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</si>
  <si>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</si>
  <si>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</si>
  <si>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</si>
  <si>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</si>
  <si>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</si>
  <si>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</si>
  <si>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</si>
  <si>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</si>
  <si>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</si>
  <si>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</si>
  <si>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</si>
  <si>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</si>
  <si>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</si>
  <si>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</si>
  <si>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</si>
  <si>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</si>
  <si>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</si>
  <si>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</si>
  <si>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</si>
  <si>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</si>
  <si>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</si>
  <si>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</si>
  <si>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</si>
  <si>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</si>
  <si>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</si>
  <si>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</si>
  <si>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</si>
  <si>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</si>
  <si>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</si>
  <si>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</si>
  <si>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</si>
  <si>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</si>
  <si>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</si>
  <si>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</si>
  <si>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</si>
  <si>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</si>
  <si>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</si>
  <si>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</si>
  <si>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</si>
  <si>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</si>
  <si>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</si>
  <si>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</si>
  <si>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</si>
  <si>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</si>
  <si>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</si>
  <si>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</si>
  <si>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</si>
  <si>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</si>
  <si>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</si>
  <si>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</si>
  <si>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</si>
  <si>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</si>
  <si>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</si>
  <si>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</si>
  <si>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</si>
  <si>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</si>
  <si>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</si>
  <si>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</si>
  <si>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</si>
  <si>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</si>
  <si>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</si>
  <si>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</si>
  <si>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</si>
  <si>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</si>
  <si>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</si>
  <si>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</si>
  <si>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</si>
  <si>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</si>
  <si>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</si>
  <si>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</si>
  <si>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</si>
  <si>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</si>
  <si>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</si>
  <si>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</si>
  <si>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</si>
  <si>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</si>
  <si>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</si>
  <si>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</si>
  <si>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</si>
  <si>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</si>
  <si>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</si>
  <si>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</si>
  <si>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</si>
  <si>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</si>
  <si>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</si>
  <si>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</si>
  <si>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</si>
  <si>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</si>
  <si>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</si>
  <si>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</si>
  <si>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</si>
  <si>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</si>
  <si>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</si>
  <si>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</si>
  <si>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</si>
  <si>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</si>
  <si>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</si>
  <si>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</si>
  <si>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</si>
  <si>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</si>
  <si>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</si>
  <si>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</si>
  <si>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</si>
  <si>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</si>
  <si>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</si>
  <si>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</si>
  <si>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</si>
  <si>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</si>
  <si>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</si>
  <si>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</si>
  <si>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</si>
  <si>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</si>
  <si>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</si>
  <si>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</si>
  <si>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</si>
  <si>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</si>
  <si>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</si>
  <si>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</si>
  <si>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</si>
  <si>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</si>
  <si>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</si>
  <si>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</si>
  <si>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</si>
  <si>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</si>
  <si>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</si>
  <si>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</si>
  <si>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</si>
  <si>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</si>
  <si>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</si>
  <si>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</si>
  <si>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</si>
  <si>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</si>
  <si>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</si>
  <si>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</si>
  <si>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</si>
  <si>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</si>
  <si>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</si>
  <si>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</si>
  <si>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</si>
  <si>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</si>
  <si>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</si>
  <si>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</si>
  <si>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</si>
  <si>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</si>
  <si>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</si>
  <si>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</si>
  <si>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</si>
  <si>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</si>
  <si>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</si>
  <si>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</si>
  <si>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</si>
  <si>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</si>
  <si>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</si>
  <si>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</si>
  <si>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</si>
  <si>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</si>
  <si>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</si>
  <si>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</si>
  <si>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</si>
  <si>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</si>
  <si>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</si>
  <si>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</si>
  <si>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</si>
  <si>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</si>
  <si>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</si>
  <si>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</si>
  <si>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</si>
  <si>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</si>
  <si>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</si>
  <si>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</si>
  <si>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</si>
  <si>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</si>
  <si>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</si>
  <si>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</si>
  <si>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</si>
  <si>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</si>
  <si>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</si>
  <si>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</si>
  <si>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</si>
  <si>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</si>
  <si>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</si>
  <si>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</si>
  <si>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</si>
  <si>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</si>
  <si>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</si>
  <si>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</si>
  <si>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</si>
  <si>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</si>
  <si>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</si>
  <si>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</si>
  <si>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</si>
  <si>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</si>
  <si>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</si>
  <si>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</si>
  <si>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</si>
  <si>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</si>
  <si>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</si>
  <si>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</si>
  <si>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</si>
  <si>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</si>
  <si>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</si>
  <si>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</si>
  <si>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</si>
  <si>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</si>
  <si>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</si>
  <si>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</si>
  <si>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</si>
  <si>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</si>
  <si>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</si>
  <si>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</si>
  <si>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</si>
  <si>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</si>
  <si>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</si>
  <si>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</si>
  <si>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</si>
  <si>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</si>
  <si>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</si>
  <si>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</si>
  <si>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</si>
  <si>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</si>
  <si>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</si>
  <si>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</si>
  <si>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</si>
  <si>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</si>
  <si>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</si>
  <si>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</si>
  <si>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</si>
  <si>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</si>
  <si>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</si>
  <si>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</si>
  <si>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</si>
  <si>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</si>
  <si>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</si>
  <si>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</si>
  <si>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</si>
  <si>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</si>
  <si>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</si>
  <si>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</si>
  <si>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</si>
  <si>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</si>
  <si>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</si>
  <si>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</si>
  <si>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</si>
  <si>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</si>
  <si>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</si>
  <si>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</si>
  <si>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</si>
  <si>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</si>
  <si>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</si>
  <si>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</si>
  <si>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</si>
  <si>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</si>
  <si>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</si>
  <si>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</si>
  <si>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</si>
  <si>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</si>
  <si>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</si>
  <si>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</si>
  <si>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</si>
  <si>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</si>
  <si>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</si>
  <si>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</si>
  <si>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</si>
  <si>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</si>
  <si>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</si>
  <si>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</si>
  <si>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</si>
  <si>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</si>
  <si>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</si>
  <si>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</si>
  <si>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</si>
  <si>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</si>
  <si>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</si>
  <si>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</si>
  <si>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</si>
  <si>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</si>
  <si>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</si>
  <si>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</si>
  <si>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</si>
  <si>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</si>
  <si>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</si>
  <si>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</si>
  <si>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</si>
  <si>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</si>
  <si>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</si>
  <si>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</si>
  <si>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</si>
  <si>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</si>
  <si>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</si>
  <si>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</si>
  <si>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</si>
  <si>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</si>
  <si>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</si>
  <si>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</si>
  <si>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</si>
  <si>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</si>
  <si>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</si>
  <si>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</si>
  <si>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</si>
  <si>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</si>
  <si>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</si>
  <si>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</si>
  <si>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</si>
  <si>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</si>
  <si>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</si>
  <si>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</si>
  <si>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</si>
  <si>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</si>
  <si>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</si>
  <si>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</si>
  <si>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</si>
  <si>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</si>
  <si>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</si>
  <si>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</si>
  <si>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</si>
  <si>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</si>
  <si>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</si>
  <si>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</si>
  <si>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</si>
  <si>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</si>
  <si>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</si>
  <si>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</si>
  <si>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</si>
  <si>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</si>
  <si>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</si>
  <si>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</si>
  <si>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</si>
  <si>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</si>
  <si>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</si>
  <si>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</si>
  <si>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</si>
  <si>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</si>
  <si>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</si>
  <si>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</si>
  <si>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</si>
  <si>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</si>
  <si>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</si>
  <si>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</si>
  <si>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</si>
  <si>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</si>
  <si>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</si>
  <si>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</si>
  <si>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</si>
  <si>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</si>
  <si>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</si>
  <si>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</si>
  <si>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</si>
  <si>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</si>
  <si>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</si>
  <si>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</si>
  <si>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</si>
  <si>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</si>
  <si>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</si>
  <si>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</si>
  <si>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</si>
  <si>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</si>
  <si>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</si>
  <si>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</si>
  <si>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</si>
  <si>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</si>
  <si>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</si>
  <si>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</si>
  <si>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</si>
  <si>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</si>
  <si>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</si>
  <si>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</si>
  <si>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</si>
  <si>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</si>
  <si>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</si>
  <si>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</si>
  <si>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</si>
  <si>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</si>
  <si>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</si>
  <si>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</si>
  <si>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</si>
  <si>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</si>
  <si>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</si>
  <si>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</si>
  <si>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</si>
  <si>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</si>
  <si>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</si>
  <si>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</si>
  <si>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</si>
  <si>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</si>
  <si>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</si>
  <si>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</si>
  <si>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</si>
  <si>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</si>
  <si>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</si>
  <si>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</si>
  <si>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</si>
  <si>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</si>
  <si>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</si>
  <si>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</si>
  <si>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</si>
  <si>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</si>
  <si>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</si>
  <si>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</si>
  <si>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</si>
  <si>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</si>
  <si>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</si>
  <si>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</si>
  <si>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</si>
  <si>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</si>
  <si>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</si>
  <si>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</si>
  <si>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</si>
  <si>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</si>
  <si>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</si>
  <si>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</si>
  <si>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</si>
  <si>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</si>
  <si>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</si>
  <si>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</si>
  <si>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</si>
  <si>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</si>
  <si>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</si>
  <si>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</si>
  <si>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</si>
  <si>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</si>
  <si>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</si>
  <si>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</si>
  <si>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</si>
  <si>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</si>
  <si>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</si>
  <si>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</si>
  <si>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</si>
  <si>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</si>
  <si>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</si>
  <si>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</si>
  <si>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</si>
  <si>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</si>
  <si>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</si>
  <si>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</si>
  <si>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</si>
  <si>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</si>
  <si>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</si>
  <si>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</si>
  <si>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</si>
  <si>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</si>
  <si>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</si>
  <si>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</si>
  <si>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</si>
  <si>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</si>
  <si>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</si>
  <si>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</si>
  <si>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</si>
  <si>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</si>
  <si>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</si>
  <si>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</si>
  <si>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</si>
  <si>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</si>
  <si>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</si>
  <si>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</si>
  <si>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</si>
  <si>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</si>
  <si>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</si>
  <si>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</si>
  <si>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</si>
  <si>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</si>
  <si>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</si>
  <si>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</si>
  <si>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</si>
  <si>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</si>
  <si>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</si>
  <si>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</si>
  <si>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</si>
  <si>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</si>
  <si>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</si>
  <si>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</si>
  <si>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</si>
  <si>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</si>
  <si>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</si>
  <si>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</si>
  <si>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</si>
  <si>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</si>
  <si>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</si>
  <si>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</si>
  <si>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</si>
  <si>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</si>
  <si>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</si>
  <si>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</si>
  <si>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</si>
  <si>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</si>
  <si>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</si>
  <si>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</si>
  <si>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</si>
  <si>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</si>
  <si>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</si>
  <si>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</si>
  <si>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</si>
  <si>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</si>
  <si>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</si>
  <si>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</si>
  <si>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</si>
  <si>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</si>
  <si>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</si>
  <si>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</si>
  <si>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</si>
  <si>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</si>
  <si>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</si>
  <si>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</si>
  <si>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</si>
  <si>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</si>
  <si>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</si>
  <si>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</si>
  <si>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</si>
  <si>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</si>
  <si>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</si>
  <si>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</si>
  <si>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</si>
  <si>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</si>
  <si>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</si>
  <si>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</si>
  <si>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</si>
  <si>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</si>
  <si>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</si>
  <si>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</si>
  <si>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</si>
  <si>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</si>
  <si>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</si>
  <si>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</si>
  <si>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</si>
  <si>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</si>
  <si>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</si>
  <si>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</si>
  <si>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</si>
  <si>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</si>
  <si>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</si>
  <si>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</si>
  <si>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</si>
  <si>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</si>
  <si>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</si>
  <si>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</si>
  <si>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</si>
  <si>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</si>
  <si>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</si>
  <si>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</si>
  <si>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</si>
  <si>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</si>
  <si>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</si>
  <si>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</si>
  <si>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</si>
  <si>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</si>
  <si>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</si>
  <si>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</si>
  <si>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</si>
  <si>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</si>
  <si>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</si>
  <si>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</si>
  <si>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</si>
  <si>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</si>
  <si>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</si>
  <si>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</si>
  <si>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</si>
  <si>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</si>
  <si>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</si>
  <si>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</si>
  <si>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</si>
  <si>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</si>
  <si>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</si>
  <si>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</si>
  <si>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</si>
  <si>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</si>
  <si>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</si>
  <si>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</si>
  <si>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</si>
  <si>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</si>
  <si>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</si>
  <si>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</si>
  <si>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</si>
  <si>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</si>
  <si>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</si>
  <si>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</si>
  <si>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</si>
  <si>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</si>
  <si>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</si>
  <si>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</si>
  <si>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</si>
  <si>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</si>
  <si>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</si>
  <si>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</si>
  <si>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</si>
  <si>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</si>
  <si>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</si>
  <si>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</si>
  <si>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</si>
  <si>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</si>
  <si>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</si>
  <si>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</si>
  <si>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</si>
  <si>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</si>
  <si>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</si>
  <si>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</si>
  <si>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</si>
  <si>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</si>
  <si>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</si>
  <si>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</si>
  <si>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</si>
  <si>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</si>
  <si>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</si>
  <si>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</si>
  <si>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</si>
  <si>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</si>
  <si>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</si>
  <si>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</si>
  <si>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</si>
  <si>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</si>
  <si>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</si>
  <si>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</si>
  <si>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</si>
  <si>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</si>
  <si>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</si>
  <si>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</si>
  <si>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</si>
  <si>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</si>
  <si>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</si>
  <si>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</si>
  <si>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</si>
  <si>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</si>
  <si>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</si>
  <si>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</si>
  <si>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</si>
  <si>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</si>
  <si>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</si>
  <si>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</si>
  <si>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</si>
  <si>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</si>
  <si>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</si>
  <si>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</si>
  <si>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</si>
  <si>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</si>
  <si>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</si>
  <si>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</si>
  <si>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</si>
  <si>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</si>
  <si>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</si>
  <si>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</si>
  <si>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</si>
  <si>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</si>
  <si>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</si>
  <si>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</si>
  <si>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</si>
  <si>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</si>
  <si>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</si>
  <si>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</si>
  <si>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</si>
  <si>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</si>
  <si>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</si>
  <si>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</si>
  <si>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</si>
  <si>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</si>
  <si>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</si>
  <si>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</si>
  <si>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</si>
  <si>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</si>
  <si>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</si>
  <si>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</si>
  <si>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</si>
  <si>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</si>
  <si>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</si>
  <si>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</si>
  <si>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</si>
  <si>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</si>
  <si>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</si>
  <si>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</si>
  <si>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</si>
  <si>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</si>
  <si>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</si>
  <si>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</si>
  <si>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</si>
  <si>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</si>
  <si>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</si>
  <si>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</si>
  <si>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</si>
  <si>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</si>
  <si>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</si>
  <si>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</si>
  <si>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</si>
  <si>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</si>
  <si>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</si>
  <si>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</si>
  <si>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</si>
  <si>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</si>
  <si>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</si>
  <si>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</si>
  <si>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</si>
  <si>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</si>
  <si>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</si>
  <si>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</si>
  <si>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</si>
  <si>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</si>
  <si>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</si>
  <si>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</si>
  <si>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</si>
  <si>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</si>
  <si>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</si>
  <si>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</si>
  <si>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</si>
  <si>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</si>
  <si>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</si>
  <si>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</si>
  <si>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</si>
  <si>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</si>
  <si>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</si>
  <si>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</si>
  <si>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</si>
  <si>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</si>
  <si>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</si>
  <si>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</si>
  <si>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</si>
  <si>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</si>
  <si>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</si>
  <si>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</si>
  <si>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</si>
  <si>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</si>
  <si>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</si>
  <si>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</si>
  <si>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</si>
  <si>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</si>
  <si>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</si>
  <si>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</si>
  <si>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</si>
  <si>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</si>
  <si>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</si>
  <si>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</si>
  <si>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</si>
  <si>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</si>
  <si>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</si>
  <si>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</si>
  <si>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</si>
  <si>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</si>
  <si>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</si>
  <si>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</si>
  <si>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</si>
  <si>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</si>
  <si>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</si>
  <si>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</si>
  <si>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</si>
  <si>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</si>
  <si>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</si>
  <si>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</si>
  <si>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</si>
  <si>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</si>
  <si>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</si>
  <si>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</si>
  <si>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</si>
  <si>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</si>
  <si>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</si>
  <si>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</si>
  <si>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</si>
  <si>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</si>
  <si>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</si>
  <si>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</si>
  <si>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</si>
  <si>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</si>
  <si>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</si>
  <si>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</si>
  <si>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</si>
  <si>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</si>
  <si>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</si>
  <si>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</si>
  <si>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</si>
  <si>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</si>
  <si>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</si>
  <si>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</si>
  <si>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</si>
  <si>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</si>
  <si>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</si>
  <si>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</si>
  <si>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</si>
  <si>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</si>
  <si>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</si>
  <si>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</si>
  <si>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</si>
  <si>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</si>
  <si>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</si>
  <si>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</si>
  <si>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</si>
  <si>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</si>
  <si>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</si>
  <si>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</si>
  <si>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</si>
  <si>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</si>
  <si>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</si>
  <si>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</si>
  <si>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</si>
  <si>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</si>
  <si>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</si>
  <si>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</si>
  <si>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</si>
  <si>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</si>
  <si>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</si>
  <si>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</si>
  <si>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</si>
  <si>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</si>
  <si>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</si>
  <si>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</si>
  <si>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</si>
  <si>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</si>
  <si>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</si>
  <si>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</si>
  <si>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</si>
  <si>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</si>
  <si>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</si>
  <si>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</si>
  <si>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</si>
  <si>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</si>
  <si>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</si>
  <si>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</si>
  <si>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</si>
  <si>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</si>
  <si>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</si>
  <si>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</si>
  <si>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</si>
  <si>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</si>
  <si>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</si>
  <si>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</si>
  <si>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</si>
  <si>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</si>
  <si>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</si>
  <si>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</si>
  <si>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</si>
  <si>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</si>
  <si>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</si>
  <si>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</si>
  <si>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</si>
  <si>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</si>
  <si>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</si>
  <si>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</si>
  <si>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</si>
  <si>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</si>
  <si>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</si>
  <si>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</si>
  <si>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</si>
  <si>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</si>
  <si>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</si>
  <si>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</si>
  <si>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</si>
  <si>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</si>
  <si>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</si>
  <si>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</si>
  <si>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</si>
  <si>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</si>
  <si>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</si>
  <si>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</si>
  <si>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</si>
  <si>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</si>
  <si>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</si>
  <si>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</si>
  <si>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</si>
  <si>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</si>
  <si>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</si>
  <si>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</si>
  <si>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</si>
  <si>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</si>
  <si>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</si>
  <si>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</si>
  <si>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</si>
  <si>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</si>
  <si>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</si>
  <si>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</si>
  <si>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</si>
  <si>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</si>
  <si>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</si>
  <si>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</si>
  <si>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</si>
  <si>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</si>
  <si>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</si>
  <si>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</si>
  <si>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</si>
  <si>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</si>
  <si>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</si>
  <si>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</si>
  <si>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</si>
  <si>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</si>
  <si>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</si>
  <si>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</si>
  <si>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</si>
  <si>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</si>
  <si>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</si>
  <si>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</si>
  <si>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</si>
  <si>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</si>
  <si>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</si>
  <si>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</si>
  <si>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</si>
  <si>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</si>
  <si>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</si>
  <si>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</si>
  <si>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</si>
  <si>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</si>
  <si>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</si>
  <si>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</si>
  <si>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</si>
  <si>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</si>
  <si>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</si>
  <si>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</si>
  <si>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</si>
  <si>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</si>
  <si>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</si>
  <si>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</si>
  <si>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</si>
  <si>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</si>
  <si>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</si>
  <si>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</si>
  <si>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</si>
  <si>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</si>
  <si>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</si>
  <si>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</si>
  <si>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</si>
  <si>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</si>
  <si>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</si>
  <si>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</si>
  <si>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</si>
  <si>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</si>
  <si>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</si>
  <si>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</si>
  <si>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</si>
  <si>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</si>
  <si>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</si>
  <si>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</si>
  <si>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</si>
  <si>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</si>
  <si>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</si>
  <si>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</si>
  <si>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</si>
  <si>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</si>
  <si>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</si>
  <si>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</si>
  <si>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</si>
  <si>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</si>
  <si>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</si>
  <si>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</si>
  <si>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</si>
  <si>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</si>
  <si>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</si>
  <si>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</si>
  <si>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</si>
  <si>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</si>
  <si>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</si>
  <si>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</si>
  <si>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</si>
  <si>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</si>
  <si>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</si>
  <si>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</si>
  <si>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</si>
  <si>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</si>
  <si>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</si>
  <si>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</si>
  <si>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</si>
  <si>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</si>
  <si>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</si>
  <si>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</si>
  <si>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</si>
  <si>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</si>
  <si>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</si>
  <si>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</si>
  <si>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</si>
  <si>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</si>
  <si>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</si>
  <si>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</si>
  <si>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</si>
  <si>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</si>
  <si>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</si>
  <si>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</si>
  <si>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</si>
  <si>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</si>
  <si>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</si>
  <si>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</si>
  <si>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</si>
  <si>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</si>
  <si>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</si>
  <si>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</si>
  <si>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</si>
  <si>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</si>
  <si>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</si>
  <si>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</si>
  <si>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</si>
  <si>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</si>
  <si>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</si>
  <si>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</si>
  <si>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</si>
  <si>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</si>
  <si>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</si>
  <si>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</si>
  <si>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</si>
  <si>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</si>
  <si>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</si>
  <si>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</si>
  <si>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</si>
  <si>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</si>
  <si>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</si>
  <si>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</si>
  <si>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</si>
  <si>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</si>
  <si>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</si>
  <si>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</si>
  <si>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</si>
  <si>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</si>
  <si>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</si>
  <si>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</si>
  <si>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</si>
  <si>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</si>
  <si>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</si>
  <si>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</si>
  <si>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</si>
  <si>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</si>
  <si>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</si>
  <si>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</si>
  <si>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</si>
  <si>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</si>
  <si>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</si>
  <si>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</si>
  <si>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</si>
  <si>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</si>
  <si>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</si>
  <si>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</si>
  <si>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</si>
  <si>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</si>
  <si>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</si>
  <si>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</si>
  <si>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</si>
  <si>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</si>
  <si>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</si>
  <si>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</si>
  <si>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</si>
  <si>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</si>
  <si>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</si>
  <si>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</si>
  <si>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</si>
  <si>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</si>
  <si>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</si>
  <si>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</si>
  <si>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</si>
  <si>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</si>
  <si>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</si>
  <si>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</si>
  <si>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</si>
  <si>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</si>
  <si>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</si>
  <si>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</si>
  <si>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</si>
  <si>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</si>
  <si>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</si>
  <si>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</si>
  <si>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</si>
  <si>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</si>
  <si>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</si>
  <si>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</si>
  <si>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</si>
  <si>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</si>
  <si>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</si>
  <si>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</si>
  <si>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</si>
  <si>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</si>
  <si>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</si>
  <si>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</si>
  <si>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</si>
  <si>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</si>
  <si>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</si>
  <si>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</si>
  <si>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</si>
  <si>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</si>
  <si>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</si>
  <si>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</si>
  <si>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</si>
  <si>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</si>
  <si>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</si>
  <si>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</si>
  <si>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</si>
  <si>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</si>
  <si>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</si>
  <si>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</si>
  <si>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</si>
  <si>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</si>
  <si>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</si>
  <si>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</si>
  <si>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</si>
  <si>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</si>
  <si>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</si>
  <si>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</si>
  <si>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</si>
  <si>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</si>
  <si>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</si>
  <si>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</si>
  <si>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</si>
  <si>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</si>
  <si>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</si>
  <si>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</si>
  <si>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</si>
  <si>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</si>
  <si>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</si>
  <si>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</si>
  <si>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</si>
  <si>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</si>
  <si>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</si>
  <si>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</si>
  <si>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</si>
  <si>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</si>
  <si>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</si>
  <si>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</si>
  <si>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</si>
  <si>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</si>
  <si>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</si>
  <si>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</si>
  <si>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</si>
  <si>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</si>
  <si>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</si>
  <si>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</si>
  <si>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</si>
  <si>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</si>
  <si>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</si>
  <si>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</si>
  <si>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</si>
  <si>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</si>
  <si>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</si>
  <si>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</si>
  <si>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</si>
  <si>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</si>
  <si>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</si>
  <si>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</si>
  <si>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</si>
  <si>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</si>
  <si>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</si>
  <si>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</si>
  <si>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</si>
  <si>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</si>
  <si>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</si>
  <si>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</si>
  <si>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</si>
  <si>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</si>
  <si>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</si>
  <si>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</si>
  <si>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</si>
  <si>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</si>
  <si>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</si>
  <si>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</si>
  <si>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</si>
  <si>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</si>
  <si>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</si>
  <si>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</si>
  <si>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</si>
  <si>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</si>
  <si>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</si>
  <si>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</si>
  <si>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</si>
  <si>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</si>
  <si>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</si>
  <si>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</si>
  <si>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</si>
  <si>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</si>
  <si>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</si>
  <si>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</si>
  <si>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</si>
  <si>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</si>
  <si>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</si>
  <si>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</si>
  <si>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</si>
  <si>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</si>
  <si>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</si>
  <si>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</si>
  <si>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</si>
  <si>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</si>
  <si>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</si>
  <si>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</si>
  <si>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</si>
  <si>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</si>
  <si>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</si>
  <si>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</si>
  <si>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</si>
  <si>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</si>
  <si>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</si>
  <si>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</si>
  <si>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</si>
  <si>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</si>
  <si>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</si>
  <si>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</si>
  <si>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</si>
  <si>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</si>
  <si>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</si>
  <si>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</si>
  <si>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</si>
  <si>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</si>
  <si>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</si>
  <si>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</si>
  <si>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</si>
  <si>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</si>
  <si>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</si>
  <si>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</si>
  <si>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</si>
  <si>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</si>
  <si>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</si>
  <si>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</si>
  <si>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</si>
  <si>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</si>
  <si>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</si>
  <si>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</si>
  <si>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</si>
  <si>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</si>
  <si>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</si>
  <si>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</si>
  <si>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</si>
  <si>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</si>
  <si>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</si>
  <si>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</si>
  <si>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</si>
  <si>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</si>
  <si>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</si>
  <si>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</si>
  <si>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</si>
  <si>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</si>
  <si>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</si>
  <si>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</si>
  <si>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</si>
  <si>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</si>
  <si>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</si>
  <si>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</si>
  <si>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</si>
  <si>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</si>
  <si>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</si>
  <si>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</si>
  <si>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</si>
  <si>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</si>
  <si>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</si>
  <si>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</si>
  <si>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</si>
  <si>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</si>
  <si>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</si>
  <si>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</si>
  <si>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</si>
  <si>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</si>
  <si>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</si>
  <si>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</si>
  <si>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</si>
  <si>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</si>
  <si>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</si>
  <si>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</si>
  <si>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</si>
  <si>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</si>
  <si>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</si>
  <si>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</si>
  <si>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</si>
  <si>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</si>
  <si>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</si>
  <si>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</si>
  <si>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</si>
  <si>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</si>
  <si>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</si>
  <si>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</si>
  <si>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</si>
  <si>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</si>
  <si>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</si>
  <si>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</si>
  <si>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</si>
  <si>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</si>
  <si>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</si>
  <si>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</si>
  <si>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</si>
  <si>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</si>
  <si>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</si>
  <si>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</si>
  <si>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</si>
  <si>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</si>
  <si>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</si>
  <si>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</si>
  <si>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</si>
  <si>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</si>
  <si>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</si>
  <si>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</si>
  <si>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</si>
  <si>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</si>
  <si>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</si>
  <si>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</si>
  <si>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</si>
  <si>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</si>
  <si>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</si>
  <si>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</si>
  <si>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</si>
  <si>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</si>
  <si>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</si>
  <si>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</si>
  <si>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</si>
  <si>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</si>
  <si>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</si>
  <si>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</si>
  <si>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</si>
  <si>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</si>
  <si>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</si>
  <si>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</si>
  <si>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</si>
  <si>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</si>
  <si>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</si>
  <si>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</si>
  <si>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</si>
  <si>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</si>
  <si>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</si>
  <si>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</si>
  <si>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</si>
  <si>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</si>
  <si>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</si>
  <si>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</si>
  <si>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</si>
  <si>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</si>
  <si>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</si>
  <si>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</si>
  <si>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</si>
  <si>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</si>
  <si>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</si>
  <si>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</si>
  <si>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</si>
  <si>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</si>
  <si>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</si>
  <si>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</si>
  <si>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</si>
  <si>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</si>
  <si>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</si>
  <si>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</si>
  <si>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</si>
  <si>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</si>
  <si>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</si>
  <si>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</si>
  <si>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</si>
  <si>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</si>
  <si>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</si>
  <si>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</si>
  <si>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</si>
  <si>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</si>
  <si>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</si>
  <si>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</si>
  <si>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</si>
  <si>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</si>
  <si>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</si>
  <si>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</si>
  <si>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</si>
  <si>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</si>
  <si>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</si>
  <si>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</si>
  <si>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</si>
  <si>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</si>
  <si>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</si>
  <si>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</si>
  <si>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</si>
  <si>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</si>
  <si>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</si>
  <si>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</si>
  <si>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</si>
  <si>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</si>
  <si>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</si>
  <si>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</si>
  <si>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</si>
  <si>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</si>
  <si>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</si>
  <si>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</si>
  <si>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</si>
  <si>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</si>
  <si>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</si>
  <si>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</si>
  <si>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</si>
  <si>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</si>
  <si>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</si>
  <si>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</si>
  <si>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</si>
  <si>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</si>
  <si>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</si>
  <si>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</si>
  <si>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</si>
  <si>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</si>
  <si>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</si>
  <si>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</si>
  <si>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</si>
  <si>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</si>
  <si>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</si>
  <si>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</si>
  <si>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</si>
  <si>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</si>
  <si>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</si>
  <si>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</si>
  <si>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</si>
  <si>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</si>
  <si>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</si>
  <si>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</si>
  <si>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</si>
  <si>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</si>
  <si>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</si>
  <si>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</si>
  <si>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</si>
  <si>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</si>
  <si>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</si>
  <si>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</si>
  <si>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</si>
  <si>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</si>
  <si>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</si>
  <si>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</si>
  <si>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</si>
  <si>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</si>
  <si>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</si>
  <si>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</si>
  <si>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</si>
  <si>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</si>
  <si>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</si>
  <si>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</si>
  <si>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</si>
  <si>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</si>
  <si>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</si>
  <si>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</si>
  <si>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</si>
  <si>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</si>
  <si>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</si>
  <si>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</si>
  <si>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</si>
  <si>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</si>
  <si>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</si>
  <si>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</si>
  <si>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</si>
  <si>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</si>
  <si>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</si>
  <si>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</si>
  <si>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</si>
  <si>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</si>
  <si>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</si>
  <si>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</si>
  <si>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</si>
  <si>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</si>
  <si>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</si>
  <si>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</si>
  <si>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</si>
  <si>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</si>
  <si>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</si>
  <si>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</si>
  <si>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</si>
  <si>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</si>
  <si>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</si>
  <si>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</si>
  <si>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</si>
  <si>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</si>
  <si>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</si>
  <si>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</si>
  <si>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</si>
  <si>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</si>
  <si>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</si>
  <si>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</si>
  <si>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</si>
  <si>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</si>
  <si>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</si>
  <si>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</si>
  <si>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</si>
  <si>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</si>
  <si>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</si>
  <si>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</si>
  <si>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</si>
  <si>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</si>
  <si>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</si>
  <si>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</si>
  <si>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</si>
  <si>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</si>
  <si>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</si>
  <si>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</si>
  <si>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</si>
  <si>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</si>
  <si>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</si>
  <si>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</si>
  <si>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</si>
  <si>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</si>
  <si>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</si>
  <si>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</si>
  <si>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</si>
  <si>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</si>
  <si>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</si>
  <si>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</si>
  <si>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</si>
  <si>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</si>
  <si>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</si>
  <si>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</si>
  <si>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</si>
  <si>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</si>
  <si>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</si>
  <si>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</si>
  <si>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</si>
  <si>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</si>
  <si>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</si>
  <si>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</si>
  <si>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</si>
  <si>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</si>
  <si>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</si>
  <si>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</si>
  <si>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</si>
  <si>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</si>
  <si>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</si>
  <si>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</si>
  <si>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</si>
  <si>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</si>
  <si>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</si>
  <si>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</si>
  <si>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</si>
  <si>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</si>
  <si>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</si>
  <si>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</si>
  <si>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</si>
  <si>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</si>
  <si>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</si>
  <si>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</si>
  <si>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</si>
  <si>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</si>
  <si>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</si>
  <si>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</si>
  <si>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</si>
  <si>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</si>
  <si>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</si>
  <si>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</si>
  <si>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</si>
  <si>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</si>
  <si>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</si>
  <si>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</si>
  <si>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</si>
  <si>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</si>
  <si>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</si>
  <si>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</si>
  <si>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</si>
  <si>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</si>
  <si>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</si>
  <si>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</si>
  <si>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</si>
  <si>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</si>
  <si>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</si>
  <si>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</si>
  <si>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</si>
  <si>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</si>
  <si>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</si>
  <si>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</si>
  <si>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</si>
  <si>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</si>
  <si>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</si>
  <si>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</si>
  <si>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</si>
  <si>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</si>
  <si>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</si>
  <si>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</si>
  <si>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</si>
  <si>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</si>
  <si>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</si>
  <si>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</si>
  <si>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</si>
  <si>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</si>
  <si>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</si>
  <si>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</si>
  <si>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</si>
  <si>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</si>
  <si>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</si>
  <si>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</si>
  <si>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</si>
  <si>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</si>
  <si>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</si>
  <si>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</si>
  <si>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</si>
  <si>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</si>
  <si>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</si>
  <si>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</si>
  <si>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</si>
  <si>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</si>
  <si>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</si>
  <si>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</si>
  <si>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</si>
  <si>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</si>
  <si>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</si>
  <si>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</si>
  <si>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</si>
  <si>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</si>
  <si>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</si>
  <si>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</si>
  <si>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</si>
  <si>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</si>
  <si>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</si>
  <si>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</si>
  <si>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</si>
  <si>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</si>
  <si>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</si>
  <si>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</si>
  <si>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</si>
  <si>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</si>
  <si>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</si>
  <si>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</si>
  <si>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</si>
  <si>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</si>
  <si>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</si>
  <si>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</si>
  <si>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</si>
  <si>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</si>
  <si>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</si>
  <si>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</si>
  <si>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</si>
  <si>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</si>
  <si>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</si>
  <si>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</si>
  <si>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</si>
  <si>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</si>
  <si>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</si>
  <si>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</si>
  <si>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</si>
  <si>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</si>
  <si>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</si>
  <si>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</si>
  <si>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</si>
  <si>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</si>
  <si>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</si>
  <si>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</si>
  <si>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</si>
  <si>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</si>
  <si>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</si>
  <si>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</si>
  <si>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</si>
  <si>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</si>
  <si>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</si>
  <si>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</si>
  <si>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</si>
  <si>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</si>
  <si>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</si>
  <si>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</si>
  <si>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</si>
  <si>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</si>
  <si>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</si>
  <si>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</si>
  <si>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</si>
  <si>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</si>
  <si>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</si>
  <si>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</si>
  <si>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</si>
  <si>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</si>
  <si>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</si>
  <si>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</si>
  <si>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</si>
  <si>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</si>
  <si>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</si>
  <si>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</si>
  <si>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</si>
  <si>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</si>
  <si>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</si>
  <si>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</si>
  <si>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</si>
  <si>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</si>
  <si>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</si>
  <si>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</si>
  <si>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</si>
  <si>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</si>
  <si>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</si>
  <si>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</si>
  <si>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</si>
  <si>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</si>
  <si>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</si>
  <si>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</si>
  <si>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</si>
  <si>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</si>
  <si>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</si>
  <si>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</si>
  <si>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</si>
  <si>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</si>
  <si>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</si>
  <si>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</si>
  <si>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</si>
  <si>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</si>
  <si>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</si>
  <si>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</si>
  <si>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</si>
  <si>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</si>
  <si>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</si>
  <si>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</si>
  <si>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</si>
  <si>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</si>
  <si>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</si>
  <si>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</si>
  <si>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</si>
  <si>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</si>
  <si>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</si>
  <si>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</si>
  <si>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</si>
  <si>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</si>
  <si>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</si>
  <si>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</si>
  <si>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</si>
  <si>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</si>
  <si>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</si>
  <si>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</si>
  <si>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</si>
  <si>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</si>
  <si>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</si>
  <si>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</si>
  <si>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</si>
  <si>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</si>
  <si>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</si>
  <si>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</si>
  <si>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</si>
  <si>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</si>
  <si>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</si>
  <si>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</si>
  <si>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</si>
  <si>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</si>
  <si>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</si>
  <si>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</si>
  <si>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</si>
  <si>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</si>
  <si>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</si>
  <si>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</si>
  <si>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</si>
  <si>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</si>
  <si>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</si>
  <si>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</si>
  <si>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</si>
  <si>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</si>
  <si>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</si>
  <si>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</si>
  <si>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</si>
  <si>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</si>
  <si>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</si>
  <si>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</si>
  <si>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</si>
  <si>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</si>
  <si>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</si>
  <si>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</si>
  <si>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</si>
  <si>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</si>
  <si>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</si>
  <si>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</si>
  <si>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</si>
  <si>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</si>
  <si>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</si>
  <si>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</si>
  <si>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</si>
  <si>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</si>
  <si>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</si>
  <si>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</si>
  <si>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</si>
  <si>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</si>
  <si>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</si>
  <si>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</si>
  <si>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</si>
  <si>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</si>
  <si>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</si>
  <si>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</si>
  <si>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</si>
  <si>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</si>
  <si>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</si>
  <si>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</si>
  <si>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</si>
  <si>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</si>
  <si>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</si>
  <si>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</si>
  <si>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</si>
  <si>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</si>
  <si>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</si>
  <si>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</si>
  <si>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</si>
  <si>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</si>
  <si>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</si>
  <si>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</si>
  <si>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</si>
  <si>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</si>
  <si>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</si>
  <si>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</si>
  <si>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</si>
  <si>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</si>
  <si>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</si>
  <si>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</si>
  <si>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</si>
  <si>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</si>
  <si>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</si>
  <si>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</si>
  <si>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</si>
  <si>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</si>
  <si>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</si>
  <si>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</si>
  <si>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</si>
  <si>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</si>
  <si>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</si>
  <si>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</si>
  <si>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</si>
  <si>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</si>
  <si>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</si>
  <si>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</si>
  <si>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</si>
  <si>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</si>
  <si>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</si>
  <si>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</si>
  <si>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</si>
  <si>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</si>
  <si>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</si>
  <si>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</si>
  <si>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</si>
  <si>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</si>
  <si>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</si>
  <si>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</si>
  <si>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</si>
  <si>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</si>
  <si>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</si>
  <si>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</si>
  <si>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</si>
  <si>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</si>
  <si>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</si>
  <si>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</si>
  <si>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</si>
  <si>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</si>
  <si>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</si>
  <si>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</si>
  <si>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</si>
  <si>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</si>
  <si>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</si>
  <si>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</si>
  <si>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</si>
  <si>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</si>
  <si>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</si>
  <si>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</si>
  <si>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</si>
  <si>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</si>
  <si>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</si>
  <si>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</si>
  <si>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</si>
  <si>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</si>
  <si>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</si>
  <si>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</si>
  <si>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</si>
  <si>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</si>
  <si>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</si>
  <si>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</si>
  <si>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</si>
  <si>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</si>
  <si>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</si>
  <si>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</si>
  <si>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</si>
  <si>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</si>
  <si>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</si>
  <si>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</si>
  <si>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</si>
  <si>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</si>
  <si>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</si>
  <si>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</si>
  <si>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</si>
  <si>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</si>
  <si>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</si>
  <si>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</si>
  <si>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</si>
  <si>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</si>
  <si>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</si>
  <si>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</si>
  <si>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</si>
  <si>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</si>
  <si>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</si>
  <si>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</si>
  <si>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</si>
  <si>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</si>
  <si>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</si>
  <si>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</si>
  <si>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</si>
  <si>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</si>
  <si>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</si>
  <si>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</si>
  <si>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</si>
  <si>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</si>
  <si>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</si>
  <si>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</si>
  <si>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</si>
  <si>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</si>
  <si>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</si>
  <si>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</si>
  <si>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</si>
  <si>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</si>
  <si>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</si>
  <si>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</si>
  <si>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</si>
  <si>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</si>
  <si>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</si>
  <si>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</si>
  <si>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</si>
  <si>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</si>
  <si>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</si>
  <si>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</si>
  <si>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</si>
  <si>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</si>
  <si>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</si>
  <si>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</si>
  <si>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</si>
  <si>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</si>
  <si>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</si>
  <si>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</si>
  <si>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</si>
  <si>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</si>
  <si>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</si>
  <si>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</si>
  <si>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</si>
  <si>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</si>
  <si>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</si>
  <si>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</si>
  <si>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</si>
  <si>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</si>
  <si>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</si>
  <si>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</si>
  <si>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</si>
  <si>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</si>
  <si>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</si>
  <si>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</si>
  <si>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</si>
  <si>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</si>
  <si>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</si>
  <si>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</si>
  <si>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</si>
  <si>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</si>
  <si>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</si>
  <si>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</si>
  <si>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</si>
  <si>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</si>
  <si>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</si>
  <si>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</si>
  <si>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</si>
  <si>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</si>
  <si>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</si>
  <si>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</si>
  <si>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</si>
  <si>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</si>
  <si>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</si>
  <si>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</si>
  <si>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</si>
  <si>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</si>
  <si>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</si>
  <si>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</si>
  <si>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</si>
  <si>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</si>
  <si>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</si>
  <si>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</si>
  <si>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</si>
  <si>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</si>
  <si>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</si>
  <si>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</si>
  <si>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</si>
  <si>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</si>
  <si>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</si>
  <si>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</si>
  <si>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</si>
  <si>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</si>
  <si>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</si>
  <si>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</si>
  <si>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</si>
  <si>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</si>
  <si>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</si>
  <si>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</si>
  <si>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</si>
  <si>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</si>
  <si>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</si>
  <si>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</si>
  <si>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</si>
  <si>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</si>
  <si>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</si>
  <si>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</si>
  <si>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</si>
  <si>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</si>
  <si>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</si>
  <si>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</si>
  <si>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</si>
  <si>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</si>
  <si>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</si>
  <si>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</si>
  <si>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</si>
  <si>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</si>
  <si>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</si>
  <si>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</si>
  <si>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</si>
  <si>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</si>
  <si>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</si>
  <si>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</si>
  <si>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</si>
  <si>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</si>
  <si>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</si>
  <si>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</si>
  <si>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</si>
  <si>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</si>
  <si>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</si>
  <si>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</si>
  <si>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</si>
  <si>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</si>
  <si>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</si>
  <si>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</si>
  <si>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</si>
  <si>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</si>
  <si>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</si>
  <si>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</si>
  <si>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</si>
  <si>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</si>
  <si>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</si>
  <si>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</si>
  <si>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</si>
  <si>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</si>
  <si>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</si>
  <si>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</si>
  <si>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</si>
  <si>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</si>
  <si>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</si>
  <si>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</si>
  <si>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</si>
  <si>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</si>
  <si>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</si>
  <si>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</si>
  <si>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</si>
  <si>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</si>
  <si>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</si>
  <si>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</si>
  <si>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</si>
  <si>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</si>
  <si>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</si>
  <si>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</si>
  <si>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</si>
  <si>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</si>
  <si>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</si>
  <si>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</si>
  <si>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</si>
  <si>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</si>
  <si>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</si>
  <si>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</si>
  <si>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</si>
  <si>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</si>
  <si>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</si>
  <si>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</si>
  <si>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</si>
  <si>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</si>
  <si>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</si>
  <si>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</si>
  <si>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</si>
  <si>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</si>
  <si>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</si>
  <si>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</si>
  <si>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</si>
  <si>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</si>
  <si>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</si>
  <si>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</si>
  <si>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</si>
  <si>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</si>
  <si>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</si>
  <si>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</si>
  <si>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</si>
  <si>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</si>
  <si>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</si>
  <si>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</si>
  <si>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</si>
  <si>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</si>
  <si>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</si>
  <si>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</si>
  <si>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</si>
  <si>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</si>
  <si>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</si>
  <si>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</si>
  <si>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</si>
  <si>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</si>
  <si>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</si>
  <si>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</si>
  <si>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</si>
  <si>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</si>
  <si>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</si>
  <si>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</si>
  <si>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</si>
  <si>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</si>
  <si>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</si>
  <si>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</si>
  <si>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</si>
  <si>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</si>
  <si>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</si>
  <si>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</si>
  <si>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</si>
  <si>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</si>
  <si>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</si>
  <si>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</si>
  <si>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</si>
  <si>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</si>
  <si>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</si>
  <si>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</si>
  <si>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</si>
  <si>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</si>
  <si>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</si>
  <si>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</si>
  <si>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</si>
  <si>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</si>
  <si>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</si>
  <si>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</si>
  <si>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</si>
  <si>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</si>
  <si>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</si>
  <si>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</si>
  <si>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</si>
  <si>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</si>
  <si>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</si>
  <si>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</si>
  <si>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</si>
  <si>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</si>
  <si>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</si>
  <si>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</si>
  <si>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</si>
  <si>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</si>
  <si>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</si>
  <si>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</si>
  <si>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</si>
  <si>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</si>
  <si>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</si>
  <si>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</si>
  <si>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</si>
  <si>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</si>
  <si>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</si>
  <si>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</si>
  <si>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</si>
  <si>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</si>
  <si>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</si>
  <si>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</si>
  <si>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</si>
  <si>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</si>
  <si>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</si>
  <si>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</si>
  <si>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</si>
  <si>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</si>
  <si>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</si>
  <si>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</si>
  <si>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</si>
  <si>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</si>
  <si>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</si>
  <si>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</si>
  <si>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</si>
  <si>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</si>
  <si>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</si>
  <si>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</si>
  <si>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</si>
  <si>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</si>
  <si>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</si>
  <si>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</si>
  <si>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</si>
  <si>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</si>
  <si>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</si>
  <si>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</si>
  <si>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</si>
  <si>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</si>
  <si>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</si>
  <si>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</si>
  <si>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</si>
  <si>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</si>
  <si>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</si>
  <si>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</si>
  <si>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</si>
  <si>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</si>
  <si>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</si>
  <si>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</si>
  <si>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</si>
  <si>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</si>
  <si>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</si>
  <si>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</si>
  <si>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</si>
  <si>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</si>
  <si>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</si>
  <si>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</si>
  <si>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</si>
  <si>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</si>
  <si>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</si>
  <si>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</si>
  <si>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</si>
  <si>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</si>
  <si>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</si>
  <si>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</si>
  <si>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</si>
  <si>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</si>
  <si>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</si>
  <si>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</si>
  <si>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</si>
  <si>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</si>
  <si>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</si>
  <si>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</si>
  <si>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</si>
  <si>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</si>
  <si>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</si>
  <si>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</si>
  <si>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</si>
  <si>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</si>
  <si>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</si>
  <si>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</si>
  <si>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</si>
  <si>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</si>
  <si>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</si>
  <si>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</si>
  <si>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</si>
  <si>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</si>
  <si>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</si>
  <si>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</si>
  <si>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</si>
  <si>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</si>
  <si>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</si>
  <si>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</si>
  <si>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</si>
  <si>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</si>
  <si>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</si>
  <si>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</si>
  <si>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</si>
  <si>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</si>
  <si>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</si>
  <si>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</si>
  <si>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</si>
  <si>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</si>
  <si>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</si>
  <si>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</si>
  <si>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</si>
  <si>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</si>
  <si>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</si>
  <si>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</si>
  <si>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</si>
  <si>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</si>
  <si>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</si>
  <si>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</si>
  <si>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</si>
  <si>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</si>
  <si>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</si>
  <si>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</si>
  <si>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</si>
  <si>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</si>
  <si>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</si>
  <si>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</si>
  <si>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</si>
  <si>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</si>
  <si>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</si>
  <si>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</si>
  <si>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</si>
  <si>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</si>
  <si>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</si>
  <si>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</si>
  <si>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</si>
  <si>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</si>
  <si>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</si>
  <si>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</si>
  <si>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</si>
  <si>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</si>
  <si>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</si>
  <si>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</si>
  <si>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</si>
  <si>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</si>
  <si>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</si>
  <si>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</si>
  <si>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</si>
  <si>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</si>
  <si>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</si>
  <si>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</si>
  <si>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</si>
  <si>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</si>
  <si>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</si>
  <si>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</si>
  <si>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</si>
  <si>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</si>
  <si>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</si>
  <si>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</si>
  <si>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</si>
  <si>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</si>
  <si>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</si>
  <si>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</si>
  <si>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</si>
  <si>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</si>
  <si>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</si>
  <si>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</si>
  <si>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</si>
  <si>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</si>
  <si>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</si>
  <si>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</si>
  <si>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</si>
  <si>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</si>
  <si>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</si>
  <si>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</si>
  <si>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</si>
  <si>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</si>
  <si>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</si>
  <si>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</si>
  <si>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</si>
  <si>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</si>
  <si>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</si>
  <si>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</si>
  <si>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</si>
  <si>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</si>
  <si>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</si>
  <si>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</si>
  <si>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</si>
  <si>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</si>
  <si>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</si>
  <si>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</si>
  <si>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</si>
  <si>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</si>
  <si>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</si>
  <si>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</si>
  <si>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</si>
  <si>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</si>
  <si>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</si>
  <si>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</si>
  <si>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</si>
  <si>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</si>
  <si>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</si>
  <si>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</si>
  <si>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</si>
  <si>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</si>
  <si>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</si>
  <si>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</si>
  <si>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</si>
  <si>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</si>
  <si>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</si>
  <si>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</si>
  <si>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</si>
  <si>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</si>
  <si>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</si>
  <si>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</si>
  <si>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</si>
  <si>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</si>
  <si>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</si>
  <si>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</si>
  <si>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</si>
  <si>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</si>
  <si>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</si>
  <si>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</si>
  <si>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</si>
  <si>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</si>
  <si>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</si>
  <si>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</si>
  <si>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</si>
  <si>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</si>
  <si>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</si>
  <si>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</si>
  <si>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</si>
  <si>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</si>
  <si>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</si>
  <si>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</si>
  <si>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</si>
  <si>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</si>
  <si>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</si>
  <si>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</si>
  <si>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</si>
  <si>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</si>
  <si>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</si>
  <si>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</si>
  <si>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</si>
  <si>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</si>
  <si>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</si>
  <si>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</si>
  <si>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</si>
  <si>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</si>
  <si>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</si>
  <si>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</si>
  <si>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</si>
  <si>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</si>
  <si>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</si>
  <si>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</si>
  <si>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</si>
  <si>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</si>
  <si>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</si>
  <si>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</si>
  <si>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</si>
  <si>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</si>
  <si>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</si>
  <si>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</si>
  <si>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</si>
  <si>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</si>
  <si>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</si>
  <si>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</si>
  <si>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</si>
  <si>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</si>
  <si>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</si>
  <si>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</si>
  <si>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</si>
  <si>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</si>
  <si>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</si>
  <si>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</si>
  <si>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</si>
  <si>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</si>
  <si>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</si>
  <si>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</si>
  <si>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</si>
  <si>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</si>
  <si>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</si>
  <si>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</si>
  <si>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</si>
  <si>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</si>
  <si>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</si>
  <si>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</si>
  <si>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</si>
  <si>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</si>
  <si>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</si>
  <si>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</si>
  <si>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</si>
  <si>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</si>
  <si>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</si>
  <si>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</si>
  <si>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</si>
  <si>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</si>
  <si>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</si>
  <si>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</si>
  <si>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</si>
  <si>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</si>
  <si>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</si>
  <si>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</si>
  <si>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</si>
  <si>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</si>
  <si>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</si>
  <si>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</si>
  <si>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</si>
  <si>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</si>
  <si>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</si>
  <si>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</si>
  <si>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</si>
  <si>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</si>
  <si>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</si>
  <si>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</si>
  <si>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</si>
  <si>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</si>
  <si>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</si>
  <si>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</si>
  <si>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</si>
  <si>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</si>
  <si>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</si>
  <si>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</si>
  <si>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</si>
  <si>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</si>
  <si>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</si>
  <si>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</si>
  <si>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</si>
  <si>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</si>
  <si>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</si>
  <si>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</si>
  <si>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</si>
  <si>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</si>
  <si>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</si>
  <si>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</si>
  <si>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</si>
  <si>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</si>
  <si>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</si>
  <si>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</si>
  <si>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</si>
  <si>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</si>
  <si>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</si>
  <si>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</si>
  <si>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</si>
  <si>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</si>
  <si>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</si>
  <si>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</si>
  <si>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</si>
  <si>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</si>
  <si>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</si>
  <si>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</si>
  <si>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</si>
  <si>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</si>
  <si>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</si>
  <si>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</si>
  <si>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</si>
  <si>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</si>
  <si>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</si>
  <si>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</si>
  <si>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</si>
  <si>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</si>
  <si>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</si>
  <si>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</si>
  <si>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</si>
  <si>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</si>
  <si>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</si>
  <si>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</si>
  <si>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</si>
  <si>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</si>
  <si>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</si>
  <si>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</si>
  <si>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</si>
  <si>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</si>
  <si>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</si>
  <si>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</si>
  <si>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</si>
  <si>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</si>
  <si>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</si>
  <si>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</si>
  <si>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</si>
  <si>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</si>
  <si>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</si>
  <si>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</si>
  <si>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</si>
  <si>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</si>
  <si>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</si>
  <si>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</si>
  <si>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</si>
  <si>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</si>
  <si>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</si>
  <si>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</si>
  <si>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</si>
  <si>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</si>
  <si>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</si>
  <si>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</si>
  <si>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</si>
  <si>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</si>
  <si>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</si>
  <si>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</si>
  <si>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</si>
  <si>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</si>
  <si>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</si>
  <si>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</si>
  <si>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</si>
  <si>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</si>
  <si>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</si>
  <si>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</si>
  <si>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</si>
  <si>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</si>
  <si>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</si>
  <si>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</si>
  <si>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</si>
  <si>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</si>
  <si>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</si>
  <si>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</si>
  <si>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</si>
  <si>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</si>
  <si>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</si>
  <si>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</si>
  <si>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</si>
  <si>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</si>
  <si>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</si>
  <si>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</si>
  <si>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</si>
  <si>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</si>
  <si>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</si>
  <si>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</si>
  <si>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</si>
  <si>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</si>
  <si>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</si>
  <si>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</si>
  <si>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</si>
  <si>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</si>
  <si>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</si>
  <si>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</si>
  <si>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</si>
  <si>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</si>
  <si>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</si>
  <si>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</si>
  <si>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</si>
  <si>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</si>
  <si>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</si>
  <si>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</si>
  <si>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</si>
  <si>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</si>
  <si>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</si>
  <si>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</si>
  <si>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</si>
  <si>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</si>
  <si>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</si>
  <si>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</si>
  <si>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</si>
  <si>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</si>
  <si>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</si>
  <si>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</si>
  <si>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</si>
  <si>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</si>
  <si>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</si>
  <si>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</si>
  <si>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</si>
  <si>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</si>
  <si>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</si>
  <si>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</si>
  <si>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</si>
  <si>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</si>
  <si>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</si>
  <si>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</si>
  <si>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</si>
  <si>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</si>
  <si>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</si>
  <si>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</si>
  <si>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</si>
  <si>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</si>
  <si>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</si>
  <si>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</si>
  <si>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</si>
  <si>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</si>
  <si>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</si>
  <si>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</si>
  <si>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</si>
  <si>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</si>
  <si>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</si>
  <si>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</si>
  <si>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</si>
  <si>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</si>
  <si>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</si>
  <si>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</si>
  <si>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</si>
  <si>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</si>
  <si>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</si>
  <si>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</si>
  <si>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</si>
  <si>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</si>
  <si>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</si>
  <si>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</si>
  <si>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</si>
  <si>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</si>
  <si>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</si>
  <si>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</si>
  <si>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</si>
  <si>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</si>
  <si>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</si>
  <si>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</si>
  <si>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</si>
  <si>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</si>
  <si>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</si>
  <si>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</si>
  <si>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</si>
  <si>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</si>
  <si>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</si>
  <si>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</si>
  <si>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</si>
  <si>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</si>
  <si>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</si>
  <si>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</si>
  <si>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</si>
  <si>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</si>
  <si>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</si>
  <si>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</si>
  <si>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</si>
  <si>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</si>
  <si>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</si>
  <si>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</si>
  <si>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</si>
  <si>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</si>
  <si>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</si>
  <si>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</si>
  <si>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</si>
  <si>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</si>
  <si>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</si>
  <si>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</si>
  <si>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</si>
  <si>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</si>
  <si>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</si>
  <si>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</si>
  <si>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</si>
  <si>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</si>
  <si>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</si>
  <si>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</si>
  <si>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</si>
  <si>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</si>
  <si>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</si>
  <si>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</si>
  <si>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</si>
  <si>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</si>
  <si>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</si>
  <si>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</si>
  <si>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</si>
  <si>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</si>
  <si>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</si>
  <si>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</si>
  <si>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</si>
  <si>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</si>
  <si>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</si>
  <si>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</si>
  <si>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</si>
  <si>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</si>
  <si>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</si>
  <si>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</si>
  <si>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</si>
  <si>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</si>
  <si>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</si>
  <si>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</si>
  <si>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</si>
  <si>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</si>
  <si>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</si>
  <si>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</si>
  <si>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</si>
  <si>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</si>
  <si>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</si>
  <si>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</si>
  <si>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</si>
  <si>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</si>
  <si>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</si>
  <si>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</si>
  <si>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</si>
  <si>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</si>
  <si>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</si>
  <si>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</si>
  <si>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</si>
  <si>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</si>
  <si>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</si>
  <si>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</si>
  <si>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</si>
  <si>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</si>
  <si>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</si>
  <si>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</si>
  <si>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</si>
  <si>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</si>
  <si>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</si>
  <si>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</si>
  <si>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</si>
  <si>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</si>
  <si>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</si>
  <si>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</si>
  <si>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</si>
  <si>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</si>
  <si>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</si>
  <si>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</si>
  <si>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</si>
  <si>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</si>
  <si>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</si>
  <si>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</si>
  <si>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</si>
  <si>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</si>
  <si>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</si>
  <si>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</si>
  <si>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</si>
  <si>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</si>
  <si>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</si>
  <si>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</si>
  <si>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</si>
  <si>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</si>
  <si>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</si>
  <si>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</si>
  <si>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</si>
  <si>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</si>
  <si>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</si>
  <si>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</si>
  <si>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</si>
  <si>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</si>
  <si>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</si>
  <si>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</si>
  <si>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</si>
  <si>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</si>
  <si>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</si>
  <si>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</si>
  <si>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</si>
  <si>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</si>
  <si>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</si>
  <si>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</si>
  <si>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</si>
  <si>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</si>
  <si>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</si>
  <si>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</si>
  <si>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</si>
  <si>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</si>
  <si>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</si>
  <si>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</si>
  <si>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</si>
  <si>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</si>
  <si>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</si>
  <si>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</si>
  <si>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</si>
  <si>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</si>
  <si>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</si>
  <si>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</si>
  <si>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</si>
  <si>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</si>
  <si>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</si>
  <si>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</si>
  <si>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</si>
  <si>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</si>
  <si>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</si>
  <si>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</si>
  <si>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</si>
  <si>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</si>
  <si>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</si>
  <si>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</si>
  <si>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</si>
  <si>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</si>
  <si>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</si>
  <si>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</si>
  <si>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</si>
  <si>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</si>
  <si>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</si>
  <si>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</si>
  <si>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</si>
  <si>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</si>
  <si>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</si>
  <si>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</si>
  <si>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</si>
  <si>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</si>
  <si>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</si>
  <si>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</si>
  <si>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</si>
  <si>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</si>
  <si>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</si>
  <si>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</si>
  <si>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</si>
  <si>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</si>
  <si>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</si>
  <si>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</si>
  <si>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</si>
  <si>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</si>
  <si>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</si>
  <si>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</si>
  <si>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</si>
  <si>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</si>
  <si>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</si>
  <si>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</si>
  <si>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</si>
  <si>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</si>
  <si>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</si>
  <si>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</si>
  <si>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</si>
  <si>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</si>
  <si>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</si>
  <si>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</si>
  <si>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</si>
  <si>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</si>
  <si>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</si>
  <si>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</si>
  <si>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</si>
  <si>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</si>
  <si>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</si>
  <si>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</si>
  <si>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</si>
  <si>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</si>
  <si>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</si>
  <si>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</si>
  <si>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</si>
  <si>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</si>
  <si>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</si>
  <si>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</si>
  <si>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</si>
  <si>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</si>
  <si>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</si>
  <si>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</si>
  <si>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</si>
  <si>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</si>
  <si>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</si>
  <si>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</si>
  <si>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</si>
  <si>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</si>
  <si>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</si>
  <si>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</si>
  <si>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</si>
  <si>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</si>
  <si>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</si>
  <si>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</si>
  <si>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</si>
  <si>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</si>
  <si>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</si>
  <si>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</si>
  <si>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</si>
  <si>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</si>
  <si>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</si>
  <si>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</si>
  <si>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</si>
  <si>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</si>
  <si>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</si>
  <si>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</si>
  <si>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</si>
  <si>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</si>
  <si>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</si>
  <si>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</si>
  <si>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</si>
  <si>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</si>
  <si>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</si>
  <si>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</si>
  <si>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</si>
  <si>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</si>
  <si>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</si>
  <si>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</si>
  <si>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</si>
  <si>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</si>
  <si>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</si>
  <si>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</si>
  <si>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</si>
  <si>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</si>
  <si>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</si>
  <si>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</si>
  <si>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</si>
  <si>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</si>
  <si>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</si>
  <si>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</si>
  <si>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</si>
  <si>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</si>
  <si>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</si>
  <si>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</si>
  <si>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</si>
  <si>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</si>
  <si>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</si>
  <si>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</si>
  <si>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</si>
  <si>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</si>
  <si>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</si>
  <si>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</si>
  <si>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</si>
  <si>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</si>
  <si>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</si>
  <si>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</si>
  <si>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</si>
  <si>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</si>
  <si>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</si>
  <si>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</si>
  <si>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</si>
  <si>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</si>
  <si>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</si>
  <si>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</si>
  <si>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</si>
  <si>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</si>
  <si>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</si>
  <si>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</si>
  <si>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</si>
  <si>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</si>
  <si>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</si>
  <si>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</si>
  <si>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</si>
  <si>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</si>
  <si>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</si>
  <si>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</si>
  <si>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</si>
  <si>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</si>
  <si>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</si>
  <si>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</si>
  <si>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</si>
  <si>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</si>
  <si>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</si>
  <si>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</si>
  <si>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</si>
  <si>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</si>
  <si>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</si>
  <si>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</si>
  <si>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</si>
  <si>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</si>
  <si>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</si>
  <si>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</si>
  <si>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</si>
  <si>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</si>
  <si>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</si>
  <si>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</si>
  <si>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</si>
  <si>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</si>
  <si>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</si>
  <si>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</si>
  <si>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</si>
  <si>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</si>
  <si>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</si>
  <si>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</si>
  <si>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</si>
  <si>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</si>
  <si>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</si>
  <si>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</si>
  <si>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</si>
  <si>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</si>
  <si>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</si>
  <si>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</si>
  <si>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</si>
  <si>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</si>
  <si>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</si>
  <si>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</si>
  <si>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</si>
  <si>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</si>
  <si>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</si>
  <si>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</si>
  <si>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</si>
  <si>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</si>
  <si>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</si>
  <si>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</si>
  <si>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</si>
  <si>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</si>
  <si>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</si>
  <si>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</si>
  <si>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</si>
  <si>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</si>
  <si>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</si>
  <si>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</si>
  <si>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</si>
  <si>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</si>
  <si>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</si>
  <si>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</si>
  <si>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</si>
  <si>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</si>
  <si>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</si>
  <si>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</si>
  <si>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</si>
  <si>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</si>
  <si>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</si>
  <si>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</si>
  <si>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</si>
  <si>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</si>
  <si>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</si>
  <si>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</si>
  <si>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</si>
  <si>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</si>
  <si>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</si>
  <si>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</si>
  <si>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</si>
  <si>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</si>
  <si>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</si>
  <si>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</si>
  <si>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</si>
  <si>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</si>
  <si>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</si>
  <si>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</si>
  <si>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</si>
  <si>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</si>
  <si>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</si>
  <si>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</si>
  <si>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</si>
  <si>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</si>
  <si>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</si>
  <si>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</si>
  <si>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</si>
  <si>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</si>
  <si>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</si>
  <si>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</si>
  <si>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</si>
  <si>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</si>
  <si>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</si>
  <si>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</si>
  <si>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</si>
  <si>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</si>
  <si>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</si>
  <si>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</si>
  <si>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</si>
  <si>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</si>
  <si>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</si>
  <si>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</si>
  <si>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</si>
  <si>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</si>
  <si>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</si>
  <si>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</si>
  <si>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</si>
  <si>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</si>
  <si>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</si>
  <si>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</si>
  <si>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</si>
  <si>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</si>
  <si>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</si>
  <si>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</si>
  <si>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</si>
  <si>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</si>
  <si>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</si>
  <si>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</si>
  <si>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</si>
  <si>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</si>
  <si>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</si>
  <si>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</si>
  <si>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</si>
  <si>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</si>
  <si>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</si>
  <si>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</si>
  <si>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</si>
  <si>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</si>
  <si>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</si>
  <si>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</si>
  <si>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</si>
  <si>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</si>
  <si>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</si>
  <si>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</si>
  <si>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</si>
  <si>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</si>
  <si>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</si>
  <si>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</si>
  <si>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</si>
  <si>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</si>
  <si>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</si>
  <si>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</si>
  <si>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</si>
  <si>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</si>
  <si>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</si>
  <si>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</si>
  <si>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</si>
  <si>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</si>
  <si>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</si>
  <si>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</si>
  <si>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</si>
  <si>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</si>
  <si>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</si>
  <si>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</si>
  <si>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</si>
  <si>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</si>
  <si>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</si>
  <si>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</si>
  <si>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</si>
  <si>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</si>
  <si>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</si>
  <si>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</si>
  <si>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</si>
  <si>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</si>
  <si>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</si>
  <si>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</si>
  <si>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</si>
  <si>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</si>
  <si>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</si>
  <si>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</si>
  <si>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</si>
  <si>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</si>
  <si>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</si>
  <si>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</si>
  <si>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</si>
  <si>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</si>
  <si>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</si>
  <si>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</si>
  <si>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</si>
  <si>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</si>
  <si>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</si>
  <si>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</si>
  <si>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</si>
  <si>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</si>
  <si>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</si>
  <si>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</si>
  <si>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</si>
  <si>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</si>
  <si>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</si>
  <si>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</si>
  <si>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</si>
  <si>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</si>
  <si>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</si>
  <si>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</si>
  <si>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</si>
  <si>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</si>
  <si>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</si>
  <si>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</si>
  <si>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</si>
  <si>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</si>
  <si>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</si>
  <si>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</si>
  <si>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</si>
  <si>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</si>
  <si>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</si>
  <si>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</si>
  <si>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</si>
  <si>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</si>
  <si>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</si>
  <si>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</si>
  <si>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</si>
  <si>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</si>
  <si>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</si>
  <si>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</si>
  <si>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</si>
  <si>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</si>
  <si>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</si>
  <si>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</si>
  <si>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</si>
  <si>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</si>
  <si>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</si>
  <si>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</si>
  <si>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</si>
  <si>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</si>
  <si>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</si>
  <si>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</si>
  <si>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</si>
  <si>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</si>
  <si>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</si>
  <si>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</si>
  <si>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</si>
  <si>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</si>
  <si>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</si>
  <si>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</si>
  <si>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</si>
  <si>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</si>
  <si>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</si>
  <si>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</si>
  <si>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</si>
  <si>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</si>
  <si>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</si>
  <si>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</si>
  <si>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</si>
  <si>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</si>
  <si>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</si>
  <si>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</si>
  <si>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</si>
  <si>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</si>
  <si>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</si>
  <si>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</si>
  <si>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</si>
  <si>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</si>
  <si>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</si>
  <si>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</si>
  <si>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</si>
  <si>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</si>
  <si>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</si>
  <si>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</si>
  <si>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</si>
  <si>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</si>
  <si>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</si>
  <si>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</si>
  <si>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</si>
  <si>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</si>
  <si>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</si>
  <si>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</si>
  <si>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</si>
  <si>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</si>
  <si>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</si>
  <si>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</si>
  <si>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</si>
  <si>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</si>
  <si>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</si>
  <si>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</si>
  <si>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</si>
  <si>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</si>
  <si>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</si>
  <si>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</si>
  <si>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</si>
  <si>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</si>
  <si>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</si>
  <si>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</si>
  <si>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</si>
  <si>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</si>
  <si>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</si>
  <si>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</si>
  <si>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</si>
  <si>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</si>
  <si>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</si>
  <si>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</si>
  <si>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</si>
  <si>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</si>
  <si>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</si>
  <si>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</si>
  <si>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</si>
  <si>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</si>
  <si>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</si>
  <si>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</si>
  <si>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</si>
  <si>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</si>
  <si>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</si>
  <si>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</si>
  <si>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</si>
  <si>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</si>
  <si>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</si>
  <si>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</si>
  <si>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</si>
  <si>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</si>
  <si>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</si>
  <si>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</si>
  <si>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</si>
  <si>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</si>
  <si>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</si>
  <si>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</si>
  <si>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</si>
  <si>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</si>
  <si>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</si>
  <si>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</si>
  <si>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</si>
  <si>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</si>
  <si>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</si>
  <si>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</si>
  <si>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</si>
  <si>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</si>
  <si>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</si>
  <si>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</si>
  <si>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</si>
  <si>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</si>
  <si>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</si>
  <si>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</si>
  <si>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</si>
  <si>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</si>
  <si>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</si>
  <si>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</si>
  <si>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</si>
  <si>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</si>
  <si>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</si>
  <si>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</si>
  <si>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</si>
  <si>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</si>
  <si>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</si>
  <si>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</si>
  <si>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</si>
  <si>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</si>
  <si>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</si>
  <si>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</si>
  <si>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</si>
  <si>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</si>
  <si>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</si>
  <si>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</si>
  <si>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</si>
  <si>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</si>
  <si>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</si>
  <si>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</si>
  <si>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</si>
  <si>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</si>
  <si>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</si>
  <si>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</si>
  <si>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</si>
  <si>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</si>
  <si>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</si>
  <si>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</si>
  <si>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</si>
  <si>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</si>
  <si>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</si>
  <si>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</si>
  <si>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</si>
  <si>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</si>
  <si>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</si>
  <si>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</si>
  <si>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</si>
  <si>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</si>
  <si>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</si>
  <si>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</si>
  <si>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</si>
  <si>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</si>
  <si>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</si>
  <si>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</si>
  <si>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</si>
  <si>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</si>
  <si>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</si>
  <si>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</si>
  <si>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</si>
  <si>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</si>
  <si>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</si>
  <si>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</si>
  <si>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</si>
  <si>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</si>
  <si>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</si>
  <si>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</si>
  <si>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</si>
  <si>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</si>
  <si>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</si>
  <si>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</si>
  <si>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</si>
  <si>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</si>
  <si>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</si>
  <si>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</si>
  <si>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</si>
  <si>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</si>
  <si>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</si>
  <si>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</si>
  <si>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</si>
  <si>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</si>
  <si>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</si>
  <si>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</si>
  <si>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</si>
  <si>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</si>
  <si>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</si>
  <si>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</si>
  <si>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</si>
  <si>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</si>
  <si>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</si>
  <si>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</si>
  <si>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</si>
  <si>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</si>
  <si>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</si>
  <si>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</si>
  <si>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</si>
  <si>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</si>
  <si>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</si>
  <si>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</si>
  <si>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</si>
  <si>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</si>
  <si>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</si>
  <si>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</si>
  <si>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</si>
  <si>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</si>
  <si>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</si>
  <si>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</si>
  <si>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</si>
  <si>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</si>
  <si>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</si>
  <si>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</si>
  <si>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</si>
  <si>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</si>
  <si>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</si>
  <si>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</si>
  <si>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</si>
  <si>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</si>
  <si>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</si>
  <si>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</si>
  <si>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</si>
  <si>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</si>
  <si>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</si>
  <si>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</si>
  <si>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</si>
  <si>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</si>
  <si>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</si>
  <si>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</si>
  <si>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</si>
  <si>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</si>
  <si>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</si>
  <si>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</si>
  <si>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</si>
  <si>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</si>
  <si>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</si>
  <si>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</si>
  <si>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</si>
  <si>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</si>
  <si>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</si>
  <si>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</si>
  <si>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</si>
  <si>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</si>
  <si>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</si>
  <si>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</si>
  <si>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</si>
  <si>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</si>
  <si>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</si>
  <si>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</si>
  <si>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</si>
  <si>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</si>
  <si>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</si>
  <si>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</si>
  <si>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</si>
  <si>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</si>
  <si>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</si>
  <si>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</si>
  <si>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</si>
  <si>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</si>
  <si>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</si>
  <si>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</si>
  <si>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</si>
  <si>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</si>
  <si>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</si>
  <si>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</si>
  <si>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</si>
  <si>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</si>
  <si>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</si>
  <si>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</si>
  <si>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</si>
  <si>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</si>
  <si>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</si>
  <si>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</si>
  <si>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</si>
  <si>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</si>
  <si>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</si>
  <si>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</si>
  <si>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</si>
  <si>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</si>
  <si>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</si>
  <si>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</si>
  <si>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</si>
  <si>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</si>
  <si>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</si>
  <si>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</si>
  <si>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</si>
  <si>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</si>
  <si>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</si>
  <si>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</si>
  <si>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</si>
  <si>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</si>
  <si>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</si>
  <si>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</si>
  <si>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</si>
  <si>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</si>
  <si>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</si>
  <si>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</si>
  <si>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</si>
  <si>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</si>
  <si>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</si>
  <si>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</si>
  <si>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</si>
  <si>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</si>
  <si>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</si>
  <si>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</si>
  <si>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</si>
  <si>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</si>
  <si>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</si>
  <si>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</si>
  <si>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</si>
  <si>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</si>
  <si>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</si>
  <si>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</si>
  <si>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</si>
  <si>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</si>
  <si>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</si>
  <si>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</si>
  <si>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</si>
  <si>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</si>
  <si>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</si>
  <si>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</si>
  <si>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</si>
  <si>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</si>
  <si>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</si>
  <si>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</si>
  <si>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</si>
  <si>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</si>
  <si>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</si>
  <si>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</si>
  <si>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</si>
  <si>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</si>
  <si>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</si>
  <si>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</si>
  <si>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</si>
  <si>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</si>
  <si>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</si>
  <si>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</si>
  <si>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</si>
  <si>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</si>
  <si>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</si>
  <si>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</si>
  <si>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</si>
  <si>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</si>
  <si>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</si>
  <si>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</si>
  <si>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</si>
  <si>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</si>
  <si>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</si>
  <si>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</si>
  <si>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</si>
  <si>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</si>
  <si>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</si>
  <si>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</si>
  <si>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</si>
  <si>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</si>
  <si>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</si>
  <si>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</si>
  <si>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</si>
  <si>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</si>
  <si>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</si>
  <si>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</si>
  <si>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</si>
  <si>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</si>
  <si>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</si>
  <si>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</si>
  <si>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</si>
  <si>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</si>
  <si>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</si>
  <si>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</si>
  <si>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</si>
  <si>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</si>
  <si>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</si>
  <si>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</si>
  <si>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</si>
  <si>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</si>
  <si>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</si>
  <si>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</si>
  <si>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</si>
  <si>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</si>
  <si>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</si>
  <si>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</si>
  <si>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</si>
  <si>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</si>
  <si>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</si>
  <si>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</si>
  <si>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</si>
  <si>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</si>
  <si>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</si>
  <si>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</si>
  <si>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</si>
  <si>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</si>
  <si>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</si>
  <si>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</si>
  <si>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</si>
  <si>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</si>
  <si>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</si>
  <si>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</si>
  <si>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</si>
  <si>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</si>
  <si>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</si>
  <si>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</si>
  <si>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</si>
  <si>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</si>
  <si>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</si>
  <si>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</si>
  <si>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</si>
  <si>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</si>
  <si>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</si>
  <si>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</si>
  <si>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</si>
  <si>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</si>
  <si>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</si>
  <si>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</si>
  <si>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</si>
  <si>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</si>
  <si>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</si>
  <si>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</si>
  <si>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</si>
  <si>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</si>
  <si>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</si>
  <si>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</si>
  <si>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</si>
  <si>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</si>
  <si>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</si>
  <si>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</si>
  <si>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</si>
  <si>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</si>
  <si>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</si>
  <si>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</si>
  <si>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</si>
  <si>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</si>
  <si>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</si>
  <si>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</si>
  <si>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</si>
  <si>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</si>
  <si>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</si>
  <si>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</si>
  <si>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</si>
  <si>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</si>
  <si>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</si>
  <si>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</si>
  <si>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</si>
  <si>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</si>
  <si>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</si>
  <si>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</si>
  <si>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</si>
  <si>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</si>
  <si>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</si>
  <si>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</si>
  <si>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</si>
  <si>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</si>
  <si>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</si>
  <si>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</si>
  <si>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</si>
  <si>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</si>
  <si>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</si>
  <si>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</si>
  <si>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</si>
  <si>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</si>
  <si>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</si>
  <si>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</si>
  <si>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</si>
  <si>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</si>
  <si>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</si>
  <si>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</si>
  <si>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</si>
  <si>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</si>
  <si>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</si>
  <si>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</si>
  <si>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</si>
  <si>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</si>
  <si>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</si>
  <si>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</si>
  <si>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</si>
  <si>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</si>
  <si>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</si>
  <si>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</si>
  <si>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</si>
  <si>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</si>
  <si>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</si>
  <si>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</si>
  <si>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</si>
  <si>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</si>
  <si>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</si>
  <si>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</si>
  <si>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</si>
  <si>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</si>
  <si>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</si>
  <si>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</si>
  <si>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</si>
  <si>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</si>
  <si>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</si>
  <si>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</si>
  <si>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</si>
  <si>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</si>
  <si>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</si>
  <si>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</si>
  <si>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</si>
  <si>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</si>
  <si>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</si>
  <si>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</si>
  <si>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</si>
  <si>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</si>
  <si>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</si>
  <si>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</si>
  <si>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</si>
  <si>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</si>
  <si>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</si>
  <si>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</si>
  <si>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</si>
  <si>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</si>
  <si>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</si>
  <si>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</si>
  <si>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</si>
  <si>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</si>
  <si>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</si>
  <si>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</si>
  <si>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</si>
  <si>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</si>
  <si>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</si>
  <si>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</si>
  <si>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</si>
  <si>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</si>
  <si>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</si>
  <si>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</si>
  <si>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</si>
  <si>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</si>
  <si>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</si>
  <si>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</si>
  <si>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</si>
  <si>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</si>
  <si>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</si>
  <si>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</si>
  <si>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</si>
  <si>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</si>
  <si>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</si>
  <si>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</si>
  <si>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</si>
  <si>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</si>
  <si>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</si>
  <si>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</si>
  <si>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</si>
  <si>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</si>
  <si>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</si>
  <si>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</si>
  <si>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</si>
  <si>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</si>
  <si>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</si>
  <si>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</si>
  <si>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</si>
  <si>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</si>
  <si>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</si>
  <si>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</si>
  <si>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</si>
  <si>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</si>
  <si>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</si>
  <si>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</si>
  <si>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</si>
  <si>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</si>
  <si>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</si>
  <si>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</si>
  <si>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</si>
  <si>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</si>
  <si>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</si>
  <si>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</si>
  <si>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</si>
  <si>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</si>
  <si>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</si>
  <si>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</si>
  <si>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</si>
  <si>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</si>
  <si>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</si>
  <si>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</si>
  <si>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</si>
  <si>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</si>
  <si>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</si>
  <si>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</si>
  <si>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</si>
  <si>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</si>
  <si>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</si>
  <si>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</si>
  <si>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</si>
  <si>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</si>
  <si>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</si>
  <si>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</si>
  <si>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</si>
  <si>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</si>
  <si>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</si>
  <si>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</si>
  <si>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</si>
  <si>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</si>
  <si>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</si>
  <si>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</si>
  <si>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</si>
  <si>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</si>
  <si>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</si>
  <si>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</si>
  <si>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</si>
  <si>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</si>
  <si>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</si>
  <si>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</si>
  <si>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</si>
  <si>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</si>
  <si>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</si>
  <si>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</si>
  <si>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</si>
  <si>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</si>
  <si>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</si>
  <si>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</si>
  <si>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</si>
  <si>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</si>
  <si>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</si>
  <si>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</si>
  <si>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</si>
  <si>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</si>
  <si>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</si>
  <si>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</si>
  <si>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</si>
  <si>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</si>
  <si>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</si>
  <si>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</si>
  <si>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</si>
  <si>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</si>
  <si>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</si>
  <si>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</si>
  <si>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</si>
  <si>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</si>
  <si>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</si>
  <si>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</si>
  <si>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</si>
  <si>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</si>
  <si>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</si>
  <si>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</si>
  <si>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</si>
  <si>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</si>
  <si>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</si>
  <si>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</si>
  <si>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</si>
  <si>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</si>
  <si>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</si>
  <si>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</si>
  <si>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</si>
  <si>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</si>
  <si>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</si>
  <si>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</si>
  <si>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</si>
  <si>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</si>
  <si>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</si>
  <si>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</si>
  <si>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</si>
  <si>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</si>
  <si>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</si>
  <si>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</si>
  <si>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</si>
  <si>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</si>
  <si>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</si>
  <si>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</si>
  <si>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</si>
  <si>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</si>
  <si>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</si>
  <si>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</si>
  <si>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</si>
  <si>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</si>
  <si>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</si>
  <si>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</si>
  <si>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</si>
  <si>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</si>
  <si>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</si>
  <si>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</si>
  <si>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</si>
  <si>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</si>
  <si>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</si>
  <si>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</si>
  <si>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</si>
  <si>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</si>
  <si>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</si>
  <si>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</si>
  <si>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</si>
  <si>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</si>
  <si>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</si>
  <si>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</si>
  <si>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</si>
  <si>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</si>
  <si>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</si>
  <si>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</si>
  <si>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</si>
  <si>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</si>
  <si>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</si>
  <si>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</si>
  <si>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</si>
  <si>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</si>
  <si>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</si>
  <si>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</si>
  <si>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</si>
  <si>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</si>
  <si>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</si>
  <si>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</si>
  <si>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</si>
  <si>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</si>
  <si>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</si>
  <si>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</si>
  <si>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</si>
  <si>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</si>
  <si>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</si>
  <si>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</si>
  <si>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</si>
  <si>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</si>
  <si>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</si>
  <si>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</si>
  <si>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</si>
  <si>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</si>
  <si>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</si>
  <si>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</si>
  <si>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</si>
  <si>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</si>
  <si>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</si>
  <si>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</si>
  <si>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</si>
  <si>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</si>
  <si>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</si>
  <si>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</si>
  <si>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</si>
  <si>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</si>
  <si>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</si>
  <si>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</si>
  <si>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</si>
  <si>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</si>
  <si>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</si>
  <si>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</si>
  <si>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</si>
  <si>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</si>
  <si>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</si>
  <si>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</si>
  <si>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</si>
  <si>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</si>
  <si>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</si>
  <si>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</si>
  <si>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</si>
  <si>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</si>
  <si>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</si>
  <si>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</si>
  <si>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</si>
  <si>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</si>
  <si>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</si>
  <si>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</si>
  <si>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</si>
  <si>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</si>
  <si>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</si>
  <si>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</si>
  <si>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</si>
  <si>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</si>
  <si>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</si>
  <si>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</si>
  <si>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</si>
  <si>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</si>
  <si>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</si>
  <si>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</si>
  <si>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</si>
  <si>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</si>
  <si>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</si>
  <si>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</si>
  <si>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</si>
  <si>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</si>
  <si>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</si>
  <si>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</si>
  <si>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</si>
  <si>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</si>
  <si>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</si>
  <si>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</si>
  <si>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</si>
  <si>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</si>
  <si>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</si>
  <si>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</si>
  <si>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</si>
  <si>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</si>
  <si>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</si>
  <si>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</si>
  <si>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</si>
  <si>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</si>
  <si>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</si>
  <si>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</si>
  <si>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</si>
  <si>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</si>
  <si>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</si>
  <si>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</si>
  <si>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</si>
  <si>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</si>
  <si>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</si>
  <si>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</si>
  <si>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</si>
  <si>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</si>
  <si>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</si>
  <si>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</si>
  <si>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</si>
  <si>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</si>
  <si>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</si>
  <si>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</si>
  <si>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</si>
  <si>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</si>
  <si>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</si>
  <si>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</si>
  <si>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</si>
  <si>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</si>
  <si>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</si>
  <si>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</si>
  <si>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</si>
  <si>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</si>
  <si>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</si>
  <si>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</si>
  <si>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</si>
  <si>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</si>
  <si>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</si>
  <si>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</si>
  <si>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</si>
  <si>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</si>
  <si>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</si>
  <si>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</si>
  <si>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</si>
  <si>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</si>
  <si>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</si>
  <si>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</si>
  <si>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</si>
  <si>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</si>
  <si>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</si>
  <si>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</si>
  <si>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</si>
  <si>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</si>
  <si>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</si>
  <si>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</si>
  <si>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</si>
  <si>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</si>
  <si>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</si>
  <si>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</si>
  <si>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</si>
  <si>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</si>
  <si>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</si>
  <si>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</si>
  <si>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</si>
  <si>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</si>
  <si>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</si>
  <si>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</si>
  <si>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</si>
  <si>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</si>
  <si>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</si>
  <si>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</si>
  <si>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</si>
  <si>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</si>
  <si>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</si>
  <si>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</si>
  <si>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</si>
  <si>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</si>
  <si>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</si>
  <si>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</si>
  <si>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</si>
  <si>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</si>
  <si>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</si>
  <si>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</si>
  <si>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</si>
  <si>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</si>
  <si>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</si>
  <si>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</si>
  <si>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</si>
  <si>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</si>
  <si>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</si>
  <si>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</si>
  <si>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</si>
  <si>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</si>
  <si>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</si>
  <si>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</si>
  <si>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</si>
  <si>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</si>
  <si>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</si>
  <si>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</si>
  <si>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</si>
  <si>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</si>
  <si>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</si>
  <si>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</si>
  <si>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</si>
  <si>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</si>
  <si>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</si>
  <si>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</si>
  <si>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</si>
  <si>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</si>
  <si>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</si>
  <si>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</si>
  <si>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</si>
  <si>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</si>
  <si>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</si>
  <si>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</si>
  <si>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</si>
  <si>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</si>
  <si>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</si>
  <si>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</si>
  <si>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</si>
  <si>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</si>
  <si>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</si>
  <si>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</si>
  <si>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</si>
  <si>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</si>
  <si>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</si>
  <si>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</si>
  <si>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</si>
  <si>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</si>
  <si>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</si>
  <si>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</si>
  <si>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</si>
  <si>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</si>
  <si>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</si>
  <si>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</si>
  <si>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</si>
  <si>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</si>
  <si>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</si>
  <si>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</si>
  <si>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</si>
  <si>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</si>
  <si>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</si>
  <si>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</si>
  <si>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</si>
  <si>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</si>
  <si>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</si>
  <si>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</si>
  <si>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</si>
  <si>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</si>
  <si>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</si>
  <si>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</si>
  <si>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</si>
  <si>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</si>
  <si>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</si>
  <si>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</si>
  <si>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</si>
  <si>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</si>
  <si>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</si>
  <si>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</si>
  <si>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</si>
  <si>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</si>
  <si>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</si>
  <si>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</si>
  <si>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</si>
  <si>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</si>
  <si>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</si>
  <si>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</si>
  <si>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</si>
  <si>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</si>
  <si>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</si>
  <si>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</si>
  <si>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</si>
  <si>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</si>
  <si>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</si>
  <si>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</si>
  <si>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</si>
  <si>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</si>
  <si>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</si>
  <si>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</si>
  <si>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</si>
  <si>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</si>
  <si>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</si>
  <si>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</si>
  <si>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</si>
  <si>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</si>
  <si>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</si>
  <si>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</si>
  <si>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</si>
  <si>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</si>
  <si>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</si>
  <si>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</si>
  <si>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</si>
  <si>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</si>
  <si>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</si>
  <si>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</si>
  <si>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</si>
  <si>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</si>
  <si>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</si>
  <si>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</si>
  <si>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</si>
  <si>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</si>
  <si>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</si>
  <si>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</si>
  <si>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</si>
  <si>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</si>
  <si>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</si>
  <si>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</si>
  <si>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</si>
  <si>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</si>
  <si>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</si>
  <si>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</si>
  <si>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</si>
  <si>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</si>
  <si>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</si>
  <si>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</si>
  <si>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</si>
  <si>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</si>
  <si>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</si>
  <si>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</si>
  <si>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</si>
  <si>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</si>
  <si>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</si>
  <si>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</si>
  <si>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</si>
  <si>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</si>
  <si>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</si>
  <si>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</si>
  <si>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</si>
  <si>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</si>
  <si>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</si>
  <si>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</si>
  <si>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</si>
  <si>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</si>
  <si>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</si>
  <si>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</si>
  <si>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</si>
  <si>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</si>
  <si>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</si>
  <si>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</si>
  <si>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</si>
  <si>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</si>
  <si>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</si>
  <si>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</si>
  <si>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</si>
  <si>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</si>
  <si>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</si>
  <si>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</si>
  <si>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</si>
  <si>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</si>
  <si>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</si>
  <si>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</si>
  <si>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</si>
  <si>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</si>
  <si>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</si>
  <si>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</si>
  <si>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</si>
  <si>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</si>
  <si>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</si>
  <si>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</si>
  <si>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</si>
  <si>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</si>
  <si>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</si>
  <si>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</si>
  <si>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</si>
  <si>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</si>
  <si>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</si>
  <si>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</si>
  <si>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</si>
  <si>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</si>
  <si>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</si>
  <si>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</si>
  <si>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</si>
  <si>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</si>
  <si>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</si>
  <si>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</si>
  <si>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</si>
  <si>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</si>
  <si>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</si>
  <si>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</si>
  <si>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</si>
  <si>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</si>
  <si>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</si>
  <si>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</si>
  <si>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</si>
  <si>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</si>
  <si>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</si>
  <si>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</si>
  <si>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</si>
  <si>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</si>
  <si>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</si>
  <si>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</si>
  <si>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</si>
  <si>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</si>
  <si>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</si>
  <si>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</si>
  <si>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</si>
  <si>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</si>
  <si>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</si>
  <si>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</si>
  <si>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</si>
  <si>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</si>
  <si>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</si>
  <si>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</si>
  <si>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</si>
  <si>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</si>
  <si>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</si>
  <si>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</si>
  <si>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</si>
  <si>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</si>
  <si>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</si>
  <si>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</si>
  <si>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</si>
  <si>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</si>
  <si>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</si>
  <si>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</si>
  <si>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</si>
  <si>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</si>
  <si>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</si>
  <si>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</si>
  <si>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</si>
  <si>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</si>
  <si>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</si>
  <si>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</si>
  <si>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</si>
  <si>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</si>
  <si>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</si>
  <si>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</si>
  <si>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</si>
  <si>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</si>
  <si>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</si>
  <si>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</si>
  <si>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</si>
  <si>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</si>
  <si>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</si>
  <si>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</si>
  <si>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</si>
  <si>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</si>
  <si>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</si>
  <si>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</si>
  <si>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</si>
  <si>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</si>
  <si>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</si>
  <si>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</si>
  <si>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</si>
  <si>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</si>
  <si>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</si>
  <si>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</si>
  <si>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</si>
  <si>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</si>
  <si>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</si>
  <si>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</si>
  <si>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</si>
  <si>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</si>
  <si>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</si>
  <si>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</si>
  <si>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</si>
  <si>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</si>
  <si>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</si>
  <si>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</si>
  <si>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</si>
  <si>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</si>
  <si>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</si>
  <si>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</si>
  <si>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</si>
  <si>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</si>
  <si>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</si>
  <si>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</si>
  <si>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</si>
  <si>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</si>
  <si>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</si>
  <si>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</si>
  <si>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</si>
  <si>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</si>
  <si>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</si>
  <si>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</si>
  <si>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</si>
  <si>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</si>
  <si>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</si>
  <si>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</si>
  <si>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</si>
  <si>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</si>
  <si>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</si>
  <si>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</si>
  <si>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</si>
  <si>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</si>
  <si>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</si>
  <si>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</si>
  <si>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</si>
  <si>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</si>
  <si>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</si>
  <si>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</si>
  <si>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</si>
  <si>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</si>
  <si>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</si>
  <si>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</si>
  <si>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</si>
  <si>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</si>
  <si>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</si>
  <si>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</si>
  <si>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</si>
  <si>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</si>
  <si>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</si>
  <si>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</si>
  <si>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</si>
  <si>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</si>
  <si>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</si>
  <si>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</si>
  <si>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</si>
  <si>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</si>
  <si>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</si>
  <si>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</si>
  <si>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</si>
  <si>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</si>
  <si>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</si>
  <si>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</si>
  <si>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</si>
  <si>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</si>
  <si>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</si>
  <si>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</si>
  <si>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</si>
  <si>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</si>
  <si>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</si>
  <si>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</si>
  <si>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</si>
  <si>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</si>
  <si>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</si>
  <si>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</si>
  <si>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</si>
  <si>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</si>
  <si>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</si>
  <si>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</si>
  <si>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</si>
  <si>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</si>
  <si>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</si>
  <si>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</si>
  <si>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</si>
  <si>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</si>
  <si>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</si>
  <si>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</si>
  <si>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</si>
  <si>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</si>
  <si>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</si>
  <si>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</si>
  <si>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</si>
  <si>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</si>
  <si>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</si>
  <si>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</si>
  <si>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</si>
  <si>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</si>
  <si>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</si>
  <si>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</si>
  <si>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</si>
  <si>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</si>
  <si>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</si>
  <si>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</si>
  <si>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</si>
  <si>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</si>
  <si>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</si>
  <si>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</si>
  <si>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</si>
  <si>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</si>
  <si>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</si>
  <si>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</si>
  <si>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</si>
  <si>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</si>
  <si>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</si>
  <si>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</si>
  <si>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</si>
  <si>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</si>
  <si>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</si>
  <si>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</si>
  <si>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</si>
  <si>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</si>
  <si>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</si>
  <si>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</si>
  <si>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</si>
  <si>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</si>
  <si>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</si>
  <si>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</si>
  <si>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</si>
  <si>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</si>
  <si>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</si>
  <si>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</si>
  <si>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</si>
  <si>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</si>
  <si>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</si>
  <si>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</si>
  <si>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</si>
  <si>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</si>
  <si>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</si>
  <si>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</si>
  <si>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</si>
  <si>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</si>
  <si>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</si>
  <si>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</si>
  <si>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</si>
  <si>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</si>
  <si>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</si>
  <si>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</si>
  <si>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</si>
  <si>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</si>
  <si>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</si>
  <si>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</si>
  <si>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</si>
  <si>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</si>
  <si>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</si>
  <si>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</si>
  <si>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</si>
  <si>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</si>
  <si>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</si>
  <si>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</si>
  <si>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</si>
  <si>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</si>
  <si>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</si>
  <si>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</si>
  <si>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</si>
  <si>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</si>
  <si>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</si>
  <si>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</si>
  <si>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</si>
  <si>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</si>
  <si>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</si>
  <si>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</si>
  <si>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</si>
  <si>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</si>
  <si>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</si>
  <si>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</si>
  <si>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</si>
  <si>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</si>
  <si>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</si>
  <si>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</si>
  <si>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</si>
  <si>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</si>
  <si>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</si>
  <si>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</si>
  <si>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</si>
  <si>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</si>
  <si>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</si>
  <si>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</si>
  <si>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</si>
  <si>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</si>
  <si>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</si>
  <si>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</si>
  <si>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</si>
  <si>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</si>
  <si>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</si>
  <si>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</si>
  <si>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</si>
  <si>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</si>
  <si>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</si>
  <si>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</si>
  <si>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</si>
  <si>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</si>
  <si>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</si>
  <si>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</si>
  <si>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</si>
  <si>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</si>
  <si>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</si>
  <si>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</si>
  <si>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</si>
  <si>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</si>
  <si>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</si>
  <si>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</si>
  <si>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</si>
  <si>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</si>
  <si>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</si>
  <si>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</si>
  <si>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</si>
  <si>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</si>
  <si>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</si>
  <si>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</si>
  <si>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</si>
  <si>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</si>
  <si>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</si>
  <si>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</si>
  <si>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</si>
  <si>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</si>
  <si>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</si>
  <si>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</si>
  <si>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</si>
  <si>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</si>
  <si>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</si>
  <si>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</si>
  <si>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</si>
  <si>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</si>
  <si>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</si>
  <si>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</si>
  <si>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</si>
  <si>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</si>
  <si>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</si>
  <si>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</si>
  <si>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</si>
  <si>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</si>
  <si>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</si>
  <si>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</si>
  <si>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</si>
  <si>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</si>
  <si>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</si>
  <si>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</si>
  <si>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</si>
  <si>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</si>
  <si>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</si>
  <si>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</si>
  <si>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</si>
  <si>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</si>
  <si>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</si>
  <si>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</si>
  <si>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</si>
  <si>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</si>
  <si>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</si>
  <si>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</si>
  <si>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</si>
  <si>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</si>
  <si>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</si>
  <si>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</si>
  <si>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</si>
  <si>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</si>
  <si>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</si>
  <si>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</si>
  <si>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</si>
  <si>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</si>
  <si>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</si>
  <si>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</si>
  <si>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</si>
  <si>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</si>
  <si>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</si>
  <si>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</si>
  <si>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</si>
  <si>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</si>
  <si>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</si>
  <si>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</si>
  <si>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</si>
  <si>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</si>
  <si>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</si>
  <si>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</si>
  <si>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</si>
  <si>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</si>
  <si>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</si>
  <si>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</si>
  <si>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</si>
  <si>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</si>
  <si>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</si>
  <si>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</si>
  <si>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</si>
  <si>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</si>
  <si>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</si>
  <si>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</si>
  <si>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</si>
  <si>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</si>
  <si>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</si>
  <si>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</si>
  <si>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</si>
  <si>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</si>
  <si>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</si>
  <si>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</si>
  <si>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</si>
  <si>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</si>
  <si>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</si>
  <si>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</si>
  <si>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</si>
  <si>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</si>
  <si>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</si>
  <si>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</si>
  <si>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</si>
  <si>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</si>
  <si>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</si>
  <si>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</si>
  <si>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</si>
  <si>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</si>
  <si>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</si>
  <si>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</si>
  <si>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</si>
  <si>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</si>
  <si>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</si>
  <si>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</si>
  <si>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</si>
  <si>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</si>
  <si>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</si>
  <si>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</si>
  <si>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</si>
  <si>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</si>
  <si>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</si>
  <si>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</si>
  <si>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</si>
  <si>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</si>
  <si>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</si>
  <si>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</si>
  <si>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</si>
  <si>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</si>
  <si>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</si>
  <si>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</si>
  <si>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</si>
  <si>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</si>
  <si>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</si>
  <si>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</si>
  <si>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</si>
  <si>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</si>
  <si>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</si>
  <si>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</si>
  <si>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</si>
  <si>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</si>
  <si>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</si>
  <si>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</si>
  <si>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</si>
  <si>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</si>
  <si>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</si>
  <si>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</si>
  <si>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</si>
  <si>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</si>
  <si>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</si>
  <si>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</si>
  <si>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</si>
  <si>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</si>
  <si>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</si>
  <si>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</si>
  <si>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</si>
  <si>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</si>
  <si>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</si>
  <si>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</si>
  <si>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</si>
  <si>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</si>
  <si>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</si>
  <si>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</si>
  <si>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</si>
  <si>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</si>
  <si>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</si>
  <si>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</si>
  <si>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</si>
  <si>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</si>
  <si>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</si>
  <si>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</si>
  <si>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</si>
  <si>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</si>
  <si>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</si>
  <si>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</si>
  <si>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</si>
  <si>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</si>
  <si>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</si>
  <si>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</si>
  <si>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</si>
  <si>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</si>
  <si>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</si>
  <si>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</si>
  <si>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</si>
  <si>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</si>
  <si>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</si>
  <si>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</si>
  <si>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</si>
  <si>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</si>
  <si>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</si>
  <si>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</si>
  <si>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</si>
  <si>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</si>
  <si>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</si>
  <si>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</si>
  <si>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</si>
  <si>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</si>
  <si>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</si>
  <si>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</si>
  <si>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</si>
  <si>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</si>
  <si>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</si>
  <si>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</si>
  <si>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</si>
  <si>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</si>
  <si>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</si>
  <si>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</si>
  <si>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</si>
  <si>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</si>
  <si>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</si>
  <si>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</si>
  <si>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</si>
  <si>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</si>
  <si>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</si>
  <si>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</si>
  <si>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</si>
  <si>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</si>
  <si>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</si>
  <si>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</si>
  <si>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</si>
  <si>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</si>
  <si>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</si>
  <si>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</si>
  <si>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</si>
  <si>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</si>
  <si>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</si>
  <si>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</si>
  <si>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</si>
  <si>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</si>
  <si>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</si>
  <si>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</si>
  <si>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</si>
  <si>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</si>
  <si>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</si>
  <si>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</si>
  <si>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</si>
  <si>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</si>
  <si>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</si>
  <si>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</si>
  <si>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</si>
  <si>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</si>
  <si>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</si>
  <si>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</si>
  <si>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</si>
  <si>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</si>
  <si>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</si>
  <si>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</si>
  <si>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</si>
  <si>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</si>
  <si>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</si>
  <si>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</si>
  <si>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</si>
  <si>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</si>
  <si>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</si>
  <si>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</si>
  <si>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</si>
  <si>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</si>
  <si>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</si>
  <si>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</si>
  <si>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</si>
  <si>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</si>
  <si>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</si>
  <si>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</si>
  <si>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</si>
  <si>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</si>
  <si>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</si>
  <si>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</si>
  <si>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</si>
  <si>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</si>
  <si>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</si>
  <si>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</si>
  <si>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</si>
  <si>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</si>
  <si>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</si>
  <si>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</si>
  <si>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</si>
  <si>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</si>
  <si>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</si>
  <si>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</si>
  <si>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</si>
  <si>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</si>
  <si>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</si>
  <si>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</si>
  <si>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</si>
  <si>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</si>
  <si>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</si>
  <si>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</si>
  <si>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</si>
  <si>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</si>
  <si>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</si>
  <si>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</si>
  <si>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</si>
  <si>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</si>
  <si>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</si>
  <si>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</si>
  <si>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</si>
  <si>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</si>
  <si>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</si>
  <si>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</si>
  <si>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</si>
  <si>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</si>
  <si>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</si>
  <si>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</si>
  <si>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</si>
  <si>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</si>
  <si>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</si>
  <si>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</si>
  <si>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</si>
  <si>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</si>
  <si>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</si>
  <si>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</si>
  <si>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</si>
  <si>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</si>
  <si>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</si>
  <si>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</si>
  <si>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</si>
  <si>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</si>
  <si>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</si>
  <si>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</si>
  <si>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</si>
  <si>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</si>
  <si>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</si>
  <si>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</si>
  <si>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</si>
  <si>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</si>
  <si>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</si>
  <si>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</si>
  <si>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</si>
  <si>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</si>
  <si>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</si>
  <si>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</si>
  <si>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</si>
  <si>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</si>
  <si>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</si>
  <si>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</si>
  <si>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</si>
  <si>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</si>
  <si>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</si>
  <si>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</si>
  <si>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</si>
  <si>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</si>
  <si>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</si>
  <si>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</si>
  <si>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</si>
  <si>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</si>
  <si>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</si>
  <si>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</si>
  <si>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</si>
  <si>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</si>
  <si>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</si>
  <si>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</si>
  <si>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</si>
  <si>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</si>
  <si>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</si>
  <si>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</si>
  <si>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</si>
  <si>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</si>
  <si>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</si>
  <si>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</si>
  <si>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</si>
  <si>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</si>
  <si>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</si>
  <si>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</si>
  <si>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</si>
  <si>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</si>
  <si>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</si>
  <si>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</si>
  <si>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</si>
  <si>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</si>
  <si>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</si>
  <si>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</si>
  <si>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</si>
  <si>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</si>
  <si>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</si>
  <si>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</si>
  <si>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</si>
  <si>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</si>
  <si>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</si>
  <si>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</si>
  <si>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</si>
  <si>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</si>
  <si>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</si>
  <si>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</si>
  <si>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</si>
  <si>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</si>
  <si>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</si>
  <si>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</si>
  <si>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</si>
  <si>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</si>
  <si>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</si>
  <si>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</si>
  <si>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</si>
  <si>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</si>
  <si>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</si>
  <si>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</si>
  <si>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</si>
  <si>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</si>
  <si>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</si>
  <si>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</si>
  <si>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</si>
  <si>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</si>
  <si>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</si>
  <si>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</si>
  <si>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</si>
  <si>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</si>
  <si>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</si>
  <si>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</si>
  <si>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</si>
  <si>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</si>
  <si>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</si>
  <si>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</si>
  <si>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</si>
  <si>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</si>
  <si>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</si>
  <si>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</si>
  <si>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</si>
  <si>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</si>
  <si>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</si>
  <si>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</si>
  <si>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</si>
  <si>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</si>
  <si>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</si>
  <si>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</si>
  <si>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</si>
  <si>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</si>
  <si>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</si>
  <si>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</si>
  <si>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</si>
  <si>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</si>
  <si>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</si>
  <si>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</si>
  <si>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</si>
  <si>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</si>
  <si>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</si>
  <si>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</si>
  <si>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</si>
  <si>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</si>
  <si>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</si>
  <si>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</si>
  <si>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</si>
  <si>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</si>
  <si>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</si>
  <si>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</si>
  <si>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</si>
  <si>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</si>
  <si>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</si>
  <si>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</si>
  <si>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</si>
  <si>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</si>
  <si>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</si>
  <si>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</si>
  <si>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</si>
  <si>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</si>
  <si>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</si>
  <si>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</si>
  <si>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</si>
  <si>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</si>
  <si>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</si>
  <si>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</si>
  <si>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</si>
  <si>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</si>
  <si>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</si>
  <si>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</si>
  <si>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</si>
  <si>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</si>
  <si>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</si>
  <si>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</si>
  <si>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</si>
  <si>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</si>
  <si>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</si>
  <si>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</si>
  <si>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</si>
  <si>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</si>
  <si>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</si>
  <si>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</si>
  <si>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</si>
  <si>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</si>
  <si>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</si>
  <si>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</si>
  <si>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</si>
  <si>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</si>
  <si>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</si>
  <si>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</si>
  <si>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</si>
  <si>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</si>
  <si>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</si>
  <si>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</si>
  <si>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</si>
  <si>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</si>
  <si>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</si>
  <si>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</si>
  <si>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</si>
  <si>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</si>
  <si>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</si>
  <si>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</si>
  <si>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</si>
  <si>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</si>
  <si>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</si>
  <si>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</si>
  <si>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</si>
  <si>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</si>
  <si>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</si>
  <si>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</si>
  <si>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</si>
  <si>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</si>
  <si>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</si>
  <si>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</si>
  <si>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</si>
  <si>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</si>
  <si>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</si>
  <si>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</si>
  <si>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</si>
  <si>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</si>
  <si>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</si>
  <si>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</si>
  <si>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</si>
  <si>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</si>
  <si>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</si>
  <si>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</si>
  <si>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</si>
  <si>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</si>
  <si>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</si>
  <si>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</si>
  <si>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</si>
  <si>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</si>
  <si>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</si>
  <si>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</si>
  <si>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</si>
  <si>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</si>
  <si>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</si>
  <si>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</si>
  <si>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</si>
  <si>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</si>
  <si>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</si>
  <si>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</si>
  <si>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</si>
  <si>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</si>
  <si>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</si>
  <si>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</si>
  <si>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</si>
  <si>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</si>
  <si>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</si>
  <si>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</si>
  <si>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</si>
  <si>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</si>
  <si>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</si>
  <si>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</si>
  <si>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</si>
  <si>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</si>
  <si>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</si>
  <si>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</si>
  <si>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</si>
  <si>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</si>
  <si>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</si>
  <si>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</si>
  <si>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</si>
  <si>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</si>
  <si>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</si>
  <si>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</si>
  <si>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</si>
  <si>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</si>
  <si>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</si>
  <si>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</si>
  <si>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</si>
  <si>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</si>
  <si>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</si>
  <si>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</si>
  <si>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</si>
  <si>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</si>
  <si>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</si>
  <si>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</si>
  <si>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</si>
  <si>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</si>
  <si>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</si>
  <si>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</si>
  <si>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</si>
  <si>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</si>
  <si>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</si>
  <si>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</si>
  <si>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</si>
  <si>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</si>
  <si>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</si>
  <si>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</si>
  <si>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</si>
  <si>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</si>
  <si>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</si>
  <si>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</si>
  <si>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</si>
  <si>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</si>
  <si>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</si>
  <si>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</si>
  <si>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</si>
  <si>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</si>
  <si>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</si>
  <si>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</si>
  <si>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</si>
  <si>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</si>
  <si>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</si>
  <si>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</si>
  <si>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</si>
  <si>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</si>
  <si>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</si>
  <si>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</si>
  <si>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</si>
  <si>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</si>
  <si>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</si>
  <si>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</si>
  <si>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</si>
  <si>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</si>
  <si>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</si>
  <si>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</si>
  <si>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</si>
  <si>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</si>
  <si>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</si>
  <si>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</si>
  <si>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</si>
  <si>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</si>
  <si>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</si>
  <si>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</si>
  <si>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</si>
  <si>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</si>
  <si>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</si>
  <si>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</si>
  <si>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</si>
  <si>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</si>
  <si>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</si>
  <si>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</si>
  <si>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</si>
  <si>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</si>
  <si>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</si>
  <si>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</si>
  <si>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</si>
  <si>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</si>
  <si>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</si>
  <si>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</si>
  <si>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</si>
  <si>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</si>
  <si>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</si>
  <si>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</si>
  <si>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</si>
  <si>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</si>
  <si>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</si>
  <si>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</si>
  <si>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</si>
  <si>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</si>
  <si>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</si>
  <si>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</si>
  <si>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</si>
  <si>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</si>
  <si>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</si>
  <si>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</si>
  <si>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</si>
  <si>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</si>
  <si>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</si>
  <si>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</si>
  <si>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</si>
  <si>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</si>
  <si>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</si>
  <si>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</si>
  <si>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</si>
  <si>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</si>
  <si>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</si>
  <si>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</si>
  <si>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</si>
  <si>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</si>
  <si>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</si>
  <si>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</si>
  <si>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</si>
  <si>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</si>
  <si>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</si>
  <si>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</si>
  <si>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</si>
  <si>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</si>
  <si>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</si>
  <si>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</si>
  <si>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</si>
  <si>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</si>
  <si>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</si>
  <si>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</si>
  <si>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</si>
  <si>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</si>
  <si>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</si>
  <si>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</si>
  <si>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</si>
  <si>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</si>
  <si>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</si>
  <si>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</si>
  <si>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</si>
  <si>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</si>
  <si>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</si>
  <si>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</si>
  <si>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</si>
  <si>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</si>
  <si>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</si>
  <si>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</si>
  <si>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</si>
  <si>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</si>
  <si>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</si>
  <si>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</si>
  <si>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</si>
  <si>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</si>
  <si>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</si>
  <si>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</si>
  <si>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</si>
  <si>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</si>
  <si>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</si>
  <si>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</si>
  <si>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</si>
  <si>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</si>
  <si>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</si>
  <si>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</si>
  <si>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</si>
  <si>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</si>
  <si>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</si>
  <si>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</si>
  <si>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</si>
  <si>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</si>
  <si>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</si>
  <si>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</si>
  <si>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</si>
  <si>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</si>
  <si>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</si>
  <si>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</si>
  <si>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</si>
  <si>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</si>
  <si>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</si>
  <si>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</si>
  <si>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</si>
  <si>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</si>
  <si>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</si>
  <si>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</si>
  <si>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</si>
  <si>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</si>
  <si>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</si>
  <si>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</si>
  <si>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</si>
  <si>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</si>
  <si>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</si>
  <si>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</si>
  <si>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</si>
  <si>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</si>
  <si>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</si>
  <si>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</si>
  <si>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</si>
  <si>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</si>
  <si>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</si>
  <si>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</si>
  <si>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</si>
  <si>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</si>
  <si>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</si>
  <si>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</si>
  <si>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</si>
  <si>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</si>
  <si>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</si>
  <si>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</si>
  <si>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</si>
  <si>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</si>
  <si>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</si>
  <si>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</si>
  <si>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</si>
  <si>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</si>
  <si>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</si>
  <si>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</si>
  <si>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</si>
  <si>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</si>
  <si>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</si>
  <si>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</si>
  <si>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</si>
  <si>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</si>
  <si>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</si>
  <si>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</si>
  <si>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</si>
  <si>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</si>
  <si>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</si>
  <si>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</si>
  <si>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</si>
  <si>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</si>
  <si>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</si>
  <si>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</si>
  <si>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</si>
  <si>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</si>
  <si>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</si>
  <si>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</si>
  <si>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</si>
  <si>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</si>
  <si>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</si>
  <si>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</si>
  <si>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</si>
  <si>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</si>
  <si>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</si>
  <si>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</si>
  <si>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</si>
  <si>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</si>
  <si>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</si>
  <si>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</si>
  <si>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</si>
  <si>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</si>
  <si>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</si>
  <si>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</si>
  <si>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</si>
  <si>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</si>
  <si>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</si>
  <si>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</si>
  <si>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</si>
  <si>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</si>
  <si>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</si>
  <si>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</si>
  <si>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</si>
  <si>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</si>
  <si>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</si>
  <si>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</si>
  <si>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</si>
  <si>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</si>
  <si>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</si>
  <si>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</si>
  <si>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</si>
  <si>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</si>
  <si>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</si>
  <si>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</si>
  <si>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</si>
  <si>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</si>
  <si>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</si>
  <si>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</si>
  <si>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</si>
  <si>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</si>
  <si>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</si>
  <si>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</si>
  <si>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</si>
  <si>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</si>
  <si>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</si>
  <si>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</si>
  <si>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</si>
  <si>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</si>
  <si>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</si>
  <si>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</si>
  <si>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</si>
  <si>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</si>
  <si>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</si>
  <si>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</si>
  <si>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</si>
  <si>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</si>
  <si>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</si>
  <si>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</si>
  <si>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</si>
  <si>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</si>
  <si>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</si>
  <si>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</si>
  <si>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</si>
  <si>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</si>
  <si>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</si>
  <si>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</si>
  <si>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</si>
  <si>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</si>
  <si>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</si>
  <si>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</si>
  <si>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</si>
  <si>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</si>
  <si>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</si>
  <si>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</si>
  <si>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</si>
  <si>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</si>
  <si>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</si>
  <si>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</si>
  <si>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</si>
  <si>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</si>
  <si>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</si>
  <si>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</si>
  <si>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</si>
  <si>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</si>
  <si>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</si>
  <si>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</si>
  <si>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</si>
  <si>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</si>
  <si>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</si>
  <si>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</si>
  <si>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</si>
  <si>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</si>
  <si>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</si>
  <si>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</si>
  <si>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</si>
  <si>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</si>
  <si>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</si>
  <si>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</si>
  <si>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</si>
  <si>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</si>
  <si>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</si>
  <si>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</si>
  <si>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</si>
  <si>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</si>
  <si>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</si>
  <si>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</si>
  <si>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</si>
  <si>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</si>
  <si>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</si>
  <si>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</si>
  <si>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</si>
  <si>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</si>
  <si>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</si>
  <si>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</si>
  <si>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</si>
  <si>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</si>
  <si>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</si>
  <si>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</si>
  <si>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</si>
  <si>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</si>
  <si>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</si>
  <si>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</si>
  <si>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</si>
  <si>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</si>
  <si>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</si>
  <si>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</si>
  <si>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</si>
  <si>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</si>
  <si>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</si>
  <si>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</si>
  <si>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</si>
  <si>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</si>
  <si>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</si>
  <si>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</si>
  <si>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</si>
  <si>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</si>
  <si>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</si>
  <si>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</si>
  <si>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</si>
  <si>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</si>
  <si>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</si>
  <si>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</si>
  <si>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</si>
  <si>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</si>
  <si>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</si>
  <si>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</si>
  <si>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</si>
  <si>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</si>
  <si>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</si>
  <si>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</si>
  <si>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</si>
  <si>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</si>
  <si>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</si>
  <si>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</si>
  <si>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</si>
  <si>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</si>
  <si>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</si>
  <si>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</si>
  <si>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</si>
  <si>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</si>
  <si>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</si>
  <si>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</si>
  <si>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</si>
  <si>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</si>
  <si>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</si>
  <si>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</si>
  <si>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</si>
  <si>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</si>
  <si>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</si>
  <si>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</si>
  <si>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</si>
  <si>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</si>
  <si>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</si>
  <si>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</si>
  <si>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</si>
  <si>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</si>
  <si>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</si>
  <si>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</si>
  <si>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</si>
  <si>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</si>
  <si>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</si>
  <si>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</si>
  <si>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</si>
  <si>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</si>
  <si>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</si>
  <si>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</si>
  <si>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</si>
  <si>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</si>
  <si>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</si>
  <si>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</si>
  <si>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</si>
  <si>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</si>
  <si>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</si>
  <si>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</si>
  <si>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</si>
  <si>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</si>
  <si>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</si>
  <si>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</si>
  <si>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</si>
  <si>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</si>
  <si>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</si>
  <si>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</si>
  <si>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</si>
  <si>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</si>
  <si>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</si>
  <si>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</si>
  <si>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</si>
  <si>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</si>
  <si>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</si>
  <si>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</si>
  <si>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</si>
  <si>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</si>
  <si>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</si>
  <si>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</si>
  <si>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</si>
  <si>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</si>
  <si>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</si>
  <si>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</si>
  <si>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</si>
  <si>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</si>
  <si>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</si>
  <si>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</si>
  <si>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</si>
  <si>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</si>
  <si>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</si>
  <si>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</si>
  <si>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</si>
  <si>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</si>
  <si>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</si>
  <si>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</si>
  <si>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</si>
  <si>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</si>
  <si>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</si>
  <si>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</si>
  <si>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</si>
  <si>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</si>
  <si>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</si>
  <si>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</si>
  <si>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</si>
  <si>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</si>
  <si>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</si>
  <si>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</si>
  <si>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</si>
  <si>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</si>
  <si>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</si>
  <si>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</si>
  <si>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</si>
  <si>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</si>
  <si>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</si>
  <si>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</si>
  <si>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</si>
  <si>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</si>
  <si>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</si>
  <si>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</si>
  <si>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</si>
  <si>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</si>
  <si>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</si>
  <si>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</si>
  <si>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</si>
  <si>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</si>
  <si>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</si>
  <si>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</si>
  <si>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</si>
  <si>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</si>
  <si>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</si>
  <si>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</si>
  <si>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</si>
  <si>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</si>
  <si>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</si>
  <si>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</si>
  <si>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</si>
  <si>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</si>
  <si>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</si>
  <si>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</si>
  <si>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</si>
  <si>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</si>
  <si>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</si>
  <si>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</si>
  <si>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</si>
  <si>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</si>
  <si>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</si>
  <si>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</si>
  <si>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</si>
  <si>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</si>
  <si>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</si>
  <si>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</si>
  <si>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</si>
  <si>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</si>
  <si>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</si>
  <si>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</si>
  <si>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</si>
  <si>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</si>
  <si>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</si>
  <si>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</si>
  <si>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</si>
  <si>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</si>
  <si>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</si>
  <si>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</si>
  <si>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</si>
  <si>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</si>
  <si>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</si>
  <si>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</si>
  <si>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</si>
  <si>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</si>
  <si>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</si>
  <si>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</si>
  <si>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</si>
  <si>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</si>
  <si>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</si>
  <si>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</si>
  <si>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</si>
  <si>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</si>
  <si>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</si>
  <si>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</si>
  <si>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</si>
  <si>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</si>
  <si>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</si>
  <si>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</si>
  <si>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</si>
  <si>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</si>
  <si>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</si>
  <si>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</si>
  <si>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</si>
  <si>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</si>
  <si>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</si>
  <si>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</si>
  <si>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</si>
  <si>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</si>
  <si>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</si>
  <si>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</si>
  <si>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</si>
  <si>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</si>
  <si>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</si>
  <si>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</si>
  <si>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</si>
  <si>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</si>
  <si>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</si>
  <si>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</si>
  <si>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</si>
  <si>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</si>
  <si>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</si>
  <si>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</si>
  <si>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</si>
  <si>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</si>
  <si>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</si>
  <si>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</si>
  <si>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</si>
  <si>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</si>
  <si>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</si>
  <si>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</si>
  <si>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</si>
  <si>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</si>
  <si>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</si>
  <si>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</si>
  <si>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</si>
  <si>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</si>
  <si>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</si>
  <si>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</si>
  <si>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</si>
  <si>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</si>
  <si>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</si>
  <si>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</si>
  <si>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</si>
  <si>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</si>
  <si>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</si>
  <si>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</si>
  <si>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</si>
  <si>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</si>
  <si>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</si>
  <si>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</si>
  <si>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</si>
  <si>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</si>
  <si>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</si>
  <si>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</si>
  <si>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</si>
  <si>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</si>
  <si>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</si>
  <si>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</si>
  <si>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</si>
  <si>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</si>
  <si>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</si>
  <si>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</si>
  <si>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</si>
  <si>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</si>
  <si>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</si>
  <si>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</si>
  <si>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</si>
  <si>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</si>
  <si>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</si>
  <si>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</si>
  <si>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</si>
  <si>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</si>
  <si>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</si>
  <si>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</si>
  <si>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</si>
  <si>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</si>
  <si>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</si>
  <si>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</si>
  <si>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</si>
  <si>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</si>
  <si>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</si>
  <si>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</si>
  <si>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</si>
  <si>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</si>
  <si>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</si>
  <si>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</si>
  <si>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</si>
  <si>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</si>
  <si>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</si>
  <si>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</si>
  <si>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</si>
  <si>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</si>
  <si>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</si>
  <si>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</si>
  <si>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</si>
  <si>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</si>
  <si>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</si>
  <si>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</si>
  <si>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</si>
  <si>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</si>
  <si>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</si>
  <si>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</si>
  <si>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</si>
  <si>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</si>
  <si>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</si>
  <si>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</si>
  <si>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</si>
  <si>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</si>
  <si>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</si>
  <si>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</si>
  <si>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</si>
  <si>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</si>
  <si>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</si>
  <si>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</si>
  <si>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</si>
  <si>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</si>
  <si>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</si>
  <si>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</si>
  <si>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</si>
  <si>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</si>
  <si>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</si>
  <si>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</si>
  <si>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</si>
  <si>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</si>
  <si>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</si>
  <si>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</si>
  <si>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</si>
  <si>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</si>
  <si>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</si>
  <si>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</si>
  <si>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</si>
  <si>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</si>
  <si>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</si>
  <si>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</si>
  <si>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</si>
  <si>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</si>
  <si>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</si>
  <si>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</si>
  <si>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</si>
  <si>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</si>
  <si>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</si>
  <si>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</si>
  <si>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</si>
  <si>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</si>
  <si>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</si>
  <si>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</si>
  <si>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</si>
  <si>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</si>
  <si>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</si>
  <si>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</si>
  <si>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</si>
  <si>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</si>
  <si>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</si>
  <si>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</si>
  <si>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</si>
  <si>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</si>
  <si>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</si>
  <si>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</si>
  <si>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</si>
  <si>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</si>
  <si>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</si>
  <si>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</si>
  <si>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</si>
  <si>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</si>
  <si>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</si>
  <si>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</si>
  <si>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</si>
  <si>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</si>
  <si>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</si>
  <si>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</si>
  <si>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</si>
  <si>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</si>
  <si>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</si>
  <si>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</si>
  <si>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</si>
  <si>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</si>
  <si>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</si>
  <si>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</si>
  <si>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</si>
  <si>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</si>
  <si>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</si>
  <si>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</si>
  <si>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</si>
  <si>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</si>
  <si>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</si>
  <si>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</si>
  <si>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</si>
  <si>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</si>
  <si>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</si>
  <si>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</si>
  <si>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</si>
  <si>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</si>
  <si>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</si>
  <si>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</si>
  <si>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</si>
  <si>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</si>
  <si>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</si>
  <si>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</si>
  <si>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</si>
  <si>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</si>
  <si>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</si>
  <si>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</si>
  <si>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</si>
  <si>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</si>
  <si>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</si>
  <si>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</si>
  <si>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</si>
  <si>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</si>
  <si>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</si>
  <si>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</si>
  <si>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</si>
  <si>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</si>
  <si>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</si>
  <si>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</si>
  <si>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</si>
  <si>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</si>
  <si>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</si>
  <si>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</si>
  <si>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</si>
  <si>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</si>
  <si>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</si>
  <si>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</si>
  <si>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</si>
  <si>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</si>
  <si>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</si>
  <si>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</si>
  <si>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</si>
  <si>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</si>
  <si>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</si>
  <si>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</si>
  <si>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</si>
  <si>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</si>
  <si>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</si>
  <si>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</si>
  <si>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</si>
  <si>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</si>
  <si>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</si>
  <si>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</si>
  <si>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</si>
  <si>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</si>
  <si>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</si>
  <si>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</si>
  <si>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</si>
  <si>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</si>
  <si>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</si>
  <si>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</si>
  <si>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</si>
  <si>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</si>
  <si>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</si>
  <si>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</si>
  <si>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</si>
  <si>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</si>
  <si>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</si>
  <si>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</si>
  <si>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</si>
  <si>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</si>
  <si>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</si>
  <si>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</si>
  <si>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</si>
  <si>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</si>
  <si>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</si>
  <si>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</si>
  <si>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</si>
  <si>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</si>
  <si>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</si>
  <si>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</si>
  <si>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</si>
  <si>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</si>
  <si>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</si>
  <si>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</si>
  <si>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</si>
  <si>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</si>
  <si>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</si>
  <si>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</si>
  <si>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</si>
  <si>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</si>
  <si>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</si>
  <si>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</si>
  <si>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</si>
  <si>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</si>
  <si>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</si>
  <si>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</si>
  <si>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</si>
  <si>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</si>
  <si>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</si>
  <si>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</si>
  <si>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</si>
  <si>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</si>
  <si>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</si>
  <si>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</si>
  <si>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</si>
  <si>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</si>
  <si>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</si>
  <si>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</si>
  <si>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</si>
  <si>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</si>
  <si>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</si>
  <si>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</si>
  <si>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</si>
  <si>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</si>
  <si>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</si>
  <si>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</si>
  <si>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</si>
  <si>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</si>
  <si>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</si>
  <si>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</si>
  <si>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</si>
  <si>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</si>
  <si>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</si>
  <si>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</si>
  <si>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</si>
  <si>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</si>
  <si>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</si>
  <si>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</si>
  <si>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</si>
  <si>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</si>
  <si>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</si>
  <si>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</si>
  <si>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</si>
  <si>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</si>
  <si>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</si>
  <si>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</si>
  <si>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</si>
  <si>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</si>
  <si>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</si>
  <si>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</si>
  <si>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</si>
  <si>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</si>
  <si>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</si>
  <si>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</si>
  <si>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</si>
  <si>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</si>
  <si>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</si>
  <si>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</si>
  <si>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</si>
  <si>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</si>
  <si>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</si>
  <si>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</si>
  <si>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</si>
  <si>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</si>
  <si>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</si>
  <si>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</si>
  <si>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</si>
  <si>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</si>
  <si>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</si>
  <si>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</si>
  <si>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</si>
  <si>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</si>
  <si>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</si>
  <si>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</si>
  <si>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</si>
  <si>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</si>
  <si>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</si>
  <si>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</si>
  <si>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</si>
  <si>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</si>
  <si>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</si>
  <si>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</si>
  <si>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</si>
  <si>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</si>
  <si>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</si>
  <si>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</si>
  <si>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</si>
  <si>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</si>
  <si>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</si>
  <si>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</si>
  <si>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</si>
  <si>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</si>
  <si>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</si>
  <si>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</si>
  <si>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</si>
  <si>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</si>
  <si>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</si>
  <si>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</si>
  <si>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</si>
  <si>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</si>
  <si>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</si>
  <si>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</si>
  <si>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</si>
  <si>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</si>
  <si>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</si>
  <si>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</si>
  <si>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</si>
  <si>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</si>
  <si>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</si>
  <si>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</si>
  <si>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</si>
  <si>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</si>
  <si>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</si>
  <si>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</si>
  <si>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</si>
  <si>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</si>
  <si>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</si>
  <si>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</si>
  <si>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</si>
  <si>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</si>
  <si>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</si>
  <si>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</si>
  <si>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</si>
  <si>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</si>
  <si>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</si>
  <si>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</si>
  <si>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</si>
  <si>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</si>
  <si>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</si>
  <si>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</si>
  <si>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</si>
  <si>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</si>
  <si>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</si>
  <si>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</si>
  <si>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</si>
  <si>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</si>
  <si>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</si>
  <si>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</si>
  <si>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</si>
  <si>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</si>
  <si>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</si>
  <si>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</si>
  <si>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</si>
  <si>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</si>
  <si>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</si>
  <si>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</si>
  <si>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</si>
  <si>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</si>
  <si>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</si>
  <si>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</si>
  <si>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</si>
  <si>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</si>
  <si>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</si>
  <si>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</si>
  <si>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</si>
  <si>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</si>
  <si>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</si>
  <si>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</si>
  <si>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</si>
  <si>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</si>
  <si>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</si>
  <si>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</si>
  <si>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</si>
  <si>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</si>
  <si>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</si>
  <si>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</si>
  <si>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</si>
  <si>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</si>
  <si>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</si>
  <si>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</si>
  <si>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</si>
  <si>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</si>
  <si>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</si>
  <si>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</si>
  <si>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</si>
  <si>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</si>
  <si>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</si>
  <si>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</si>
  <si>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</si>
  <si>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</si>
  <si>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</si>
  <si>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</si>
  <si>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</si>
  <si>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</si>
  <si>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</si>
  <si>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</si>
  <si>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</si>
  <si>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</si>
  <si>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</si>
  <si>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</si>
  <si>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</si>
  <si>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</si>
  <si>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</si>
  <si>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</si>
  <si>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</si>
  <si>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</si>
  <si>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</si>
  <si>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</si>
  <si>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</si>
  <si>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</si>
  <si>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</si>
  <si>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</si>
  <si>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</si>
  <si>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</si>
  <si>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</si>
  <si>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</si>
  <si>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</si>
  <si>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</si>
  <si>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</si>
  <si>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</si>
  <si>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</si>
  <si>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</si>
  <si>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</si>
  <si>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</si>
  <si>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</si>
  <si>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</si>
  <si>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</si>
  <si>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</si>
  <si>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</si>
  <si>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</si>
  <si>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</si>
  <si>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</si>
  <si>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</si>
  <si>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</si>
  <si>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</si>
  <si>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</si>
  <si>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</si>
  <si>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</si>
  <si>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</si>
  <si>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</si>
  <si>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</si>
  <si>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</si>
  <si>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</si>
  <si>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</si>
  <si>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</si>
  <si>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</si>
  <si>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</si>
  <si>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</si>
  <si>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</si>
  <si>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</si>
  <si>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</si>
  <si>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</si>
  <si>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</si>
  <si>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</si>
  <si>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</si>
  <si>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</si>
  <si>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</si>
  <si>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</si>
  <si>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</si>
  <si>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</si>
  <si>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</si>
  <si>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</si>
  <si>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</si>
  <si>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</si>
  <si>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</si>
  <si>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</si>
  <si>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</si>
  <si>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</si>
  <si>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</si>
  <si>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</si>
  <si>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</si>
  <si>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</si>
  <si>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</si>
  <si>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</si>
  <si>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</si>
  <si>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</si>
  <si>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</si>
  <si>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</si>
  <si>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</si>
  <si>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</si>
  <si>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</si>
  <si>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</si>
  <si>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</si>
  <si>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</si>
  <si>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</si>
  <si>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</si>
  <si>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</si>
  <si>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</si>
  <si>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</si>
  <si>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</si>
  <si>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</si>
  <si>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</si>
  <si>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</si>
  <si>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</si>
  <si>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</si>
  <si>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</si>
  <si>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</si>
  <si>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</si>
  <si>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</si>
  <si>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</si>
  <si>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</si>
  <si>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</si>
  <si>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</si>
  <si>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</si>
  <si>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</si>
  <si>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</si>
  <si>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</si>
  <si>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</si>
  <si>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</si>
  <si>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</si>
  <si>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</si>
  <si>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</si>
  <si>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</si>
  <si>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</si>
  <si>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</si>
  <si>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</si>
  <si>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</si>
  <si>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</si>
  <si>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</si>
  <si>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</si>
  <si>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</si>
  <si>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</si>
  <si>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</si>
  <si>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</si>
  <si>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</si>
  <si>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</si>
  <si>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</si>
  <si>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</si>
  <si>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</si>
  <si>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</si>
  <si>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</si>
  <si>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</si>
  <si>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</si>
  <si>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</si>
  <si>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</si>
  <si>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</si>
  <si>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</si>
  <si>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</si>
  <si>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</si>
  <si>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</si>
  <si>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</si>
  <si>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</si>
  <si>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</si>
  <si>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</si>
  <si>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</si>
  <si>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</si>
  <si>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</si>
  <si>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</si>
  <si>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</si>
  <si>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</si>
  <si>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</si>
  <si>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</si>
  <si>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</si>
  <si>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</si>
  <si>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</si>
  <si>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</si>
  <si>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</si>
  <si>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</si>
  <si>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</si>
  <si>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</si>
  <si>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</si>
  <si>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</si>
  <si>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</si>
  <si>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</si>
  <si>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</si>
  <si>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</si>
  <si>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</si>
  <si>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</si>
  <si>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</si>
  <si>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</si>
  <si>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</si>
  <si>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</si>
  <si>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</si>
  <si>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</si>
  <si>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</si>
  <si>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</si>
  <si>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</si>
  <si>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</si>
  <si>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</si>
  <si>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</si>
  <si>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</si>
  <si>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</si>
  <si>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</si>
  <si>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</si>
  <si>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</si>
  <si>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</si>
  <si>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</si>
  <si>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</si>
  <si>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</si>
  <si>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</si>
  <si>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</si>
  <si>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</si>
  <si>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</si>
  <si>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</si>
  <si>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</si>
  <si>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</si>
  <si>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</si>
  <si>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</si>
  <si>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</si>
  <si>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</si>
  <si>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</si>
  <si>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</si>
  <si>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</si>
  <si>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</si>
  <si>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</si>
  <si>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</si>
  <si>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</si>
  <si>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</si>
  <si>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</si>
  <si>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</si>
  <si>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</si>
  <si>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</si>
  <si>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</si>
  <si>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</si>
  <si>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</si>
  <si>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</si>
  <si>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</si>
  <si>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</si>
  <si>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</si>
  <si>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</si>
  <si>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</si>
  <si>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</si>
  <si>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</si>
  <si>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</si>
  <si>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</si>
  <si>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</si>
  <si>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</si>
  <si>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</si>
  <si>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</si>
  <si>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</si>
  <si>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</si>
  <si>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</si>
  <si>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</si>
  <si>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</si>
  <si>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</si>
  <si>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</si>
  <si>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</si>
  <si>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</si>
  <si>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</si>
  <si>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</si>
  <si>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</si>
  <si>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</si>
  <si>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</si>
  <si>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</si>
  <si>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</si>
  <si>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</si>
  <si>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</si>
  <si>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</si>
  <si>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</si>
  <si>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</si>
  <si>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</si>
  <si>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</si>
  <si>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</si>
  <si>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</si>
  <si>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</si>
  <si>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</si>
  <si>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</si>
  <si>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</si>
  <si>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</si>
  <si>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</si>
  <si>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</si>
  <si>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</si>
  <si>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</si>
  <si>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</si>
  <si>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</si>
  <si>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</si>
  <si>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</si>
  <si>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</si>
  <si>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</si>
  <si>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</si>
  <si>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</si>
  <si>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</si>
  <si>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</si>
  <si>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</si>
  <si>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</si>
  <si>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</si>
  <si>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</si>
  <si>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</si>
  <si>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</si>
  <si>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</si>
  <si>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</si>
  <si>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</si>
  <si>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</si>
  <si>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</si>
  <si>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</si>
  <si>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</si>
  <si>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</si>
  <si>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</si>
  <si>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</si>
  <si>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</si>
  <si>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</si>
  <si>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</si>
  <si>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</si>
  <si>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</si>
  <si>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</si>
  <si>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</si>
  <si>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</si>
  <si>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</si>
  <si>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</si>
  <si>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</si>
  <si>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</si>
  <si>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</si>
  <si>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</si>
  <si>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</si>
  <si>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</si>
  <si>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</si>
  <si>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</si>
  <si>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</si>
  <si>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</si>
  <si>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</si>
  <si>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</si>
  <si>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</si>
  <si>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</si>
  <si>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</si>
  <si>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</si>
  <si>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</si>
  <si>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</si>
  <si>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</si>
  <si>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</si>
  <si>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</si>
  <si>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</si>
  <si>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</si>
  <si>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</si>
  <si>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</si>
  <si>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</si>
  <si>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</si>
  <si>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</si>
  <si>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</si>
  <si>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</si>
  <si>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</si>
  <si>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</si>
  <si>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</si>
  <si>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</si>
  <si>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</si>
  <si>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</si>
  <si>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</si>
  <si>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</si>
  <si>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</si>
  <si>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</si>
  <si>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</si>
  <si>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</si>
  <si>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</si>
  <si>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</si>
  <si>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</si>
  <si>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</si>
  <si>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</si>
  <si>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</si>
  <si>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</si>
  <si>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</si>
  <si>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</si>
  <si>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</si>
  <si>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</si>
  <si>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</si>
  <si>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</si>
  <si>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</si>
  <si>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</si>
  <si>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</si>
  <si>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</si>
  <si>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</si>
  <si>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</si>
  <si>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</si>
  <si>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</si>
  <si>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</si>
  <si>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</si>
  <si>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</si>
  <si>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</si>
  <si>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</si>
  <si>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</si>
  <si>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</si>
  <si>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</si>
  <si>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</si>
  <si>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</si>
  <si>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</si>
  <si>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</si>
  <si>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</si>
  <si>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</si>
  <si>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</si>
  <si>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</si>
  <si>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</si>
  <si>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</si>
  <si>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</si>
  <si>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</si>
  <si>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</si>
  <si>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</si>
  <si>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</si>
  <si>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</si>
  <si>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</si>
  <si>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</si>
  <si>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</si>
  <si>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</si>
  <si>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</si>
  <si>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</si>
  <si>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</si>
  <si>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</si>
  <si>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</si>
  <si>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</si>
  <si>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</si>
  <si>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</si>
  <si>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</si>
  <si>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</si>
  <si>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</si>
  <si>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</si>
  <si>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</si>
  <si>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</si>
  <si>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</si>
  <si>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</si>
  <si>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</si>
  <si>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</si>
  <si>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</si>
  <si>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</si>
  <si>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</si>
  <si>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</si>
  <si>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</si>
  <si>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</si>
  <si>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</si>
  <si>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</si>
  <si>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</si>
  <si>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</si>
  <si>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</si>
  <si>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</si>
  <si>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</si>
  <si>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</si>
  <si>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</si>
  <si>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</si>
  <si>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</si>
  <si>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</si>
  <si>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</si>
  <si>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</si>
  <si>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</si>
  <si>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</si>
  <si>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</si>
  <si>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</si>
  <si>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</si>
  <si>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</si>
  <si>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</si>
  <si>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</si>
  <si>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</si>
  <si>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</si>
  <si>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</si>
  <si>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</si>
  <si>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</si>
  <si>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</si>
  <si>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</si>
  <si>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</si>
  <si>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</si>
  <si>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</si>
  <si>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</si>
  <si>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</si>
  <si>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</si>
  <si>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</si>
  <si>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</si>
  <si>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</si>
  <si>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</si>
  <si>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</si>
  <si>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</si>
  <si>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</si>
  <si>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</si>
  <si>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</si>
  <si>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</si>
  <si>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</si>
  <si>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</si>
  <si>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</si>
  <si>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</si>
  <si>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</si>
  <si>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</si>
  <si>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</si>
  <si>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</si>
  <si>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</si>
  <si>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</si>
  <si>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</si>
  <si>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</si>
  <si>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</si>
  <si>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</si>
  <si>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</si>
  <si>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</si>
  <si>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</si>
  <si>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</si>
  <si>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</si>
  <si>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</si>
  <si>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</si>
  <si>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</si>
  <si>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</si>
  <si>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</si>
  <si>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</si>
  <si>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</si>
  <si>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</si>
  <si>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</si>
  <si>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</si>
  <si>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</si>
  <si>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</si>
  <si>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</si>
  <si>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</si>
  <si>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</si>
  <si>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</si>
  <si>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</si>
  <si>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</si>
  <si>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</si>
  <si>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</si>
  <si>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</si>
  <si>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</si>
  <si>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</si>
  <si>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</si>
  <si>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</si>
  <si>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</si>
  <si>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</si>
  <si>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</si>
  <si>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</si>
  <si>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</si>
  <si>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</si>
  <si>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</si>
  <si>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</si>
  <si>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</si>
  <si>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</si>
  <si>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</si>
  <si>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</si>
  <si>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</si>
  <si>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</si>
  <si>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</si>
  <si>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</si>
  <si>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</si>
  <si>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</si>
  <si>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</si>
  <si>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</si>
  <si>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</si>
  <si>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</si>
  <si>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</si>
  <si>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</si>
  <si>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</si>
  <si>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</si>
  <si>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</si>
  <si>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</si>
  <si>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</si>
  <si>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</si>
  <si>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</si>
  <si>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</si>
  <si>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</si>
  <si>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</si>
  <si>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</si>
  <si>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</si>
  <si>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</si>
  <si>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</si>
  <si>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</si>
  <si>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</si>
  <si>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</si>
  <si>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</si>
  <si>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</si>
  <si>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</si>
  <si>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</si>
  <si>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</si>
  <si>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</si>
  <si>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</si>
  <si>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</si>
  <si>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</si>
  <si>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</si>
  <si>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</si>
  <si>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</si>
  <si>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</si>
  <si>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</si>
  <si>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</si>
  <si>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</si>
  <si>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</si>
  <si>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</si>
  <si>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</si>
  <si>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</si>
  <si>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</si>
  <si>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</si>
  <si>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</si>
  <si>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</si>
  <si>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</si>
  <si>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</si>
  <si>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</si>
  <si>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</si>
  <si>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</si>
  <si>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</si>
  <si>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</si>
  <si>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</si>
  <si>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</si>
  <si>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</si>
  <si>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</si>
  <si>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</si>
  <si>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</si>
  <si>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</si>
  <si>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</si>
  <si>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</si>
  <si>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</si>
  <si>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</si>
  <si>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</si>
  <si>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</si>
  <si>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</si>
  <si>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</si>
  <si>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</si>
  <si>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</si>
  <si>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</si>
  <si>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</si>
  <si>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</si>
  <si>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</si>
  <si>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</si>
  <si>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</si>
  <si>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</si>
  <si>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</si>
  <si>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</si>
  <si>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</si>
  <si>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</si>
  <si>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</si>
  <si>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</si>
  <si>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</si>
  <si>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</si>
  <si>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</si>
  <si>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</si>
  <si>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</si>
  <si>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</si>
  <si>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</si>
  <si>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</si>
  <si>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</si>
  <si>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</si>
  <si>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</si>
  <si>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</si>
  <si>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</si>
  <si>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</si>
  <si>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</si>
  <si>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</si>
  <si>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</si>
  <si>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</si>
  <si>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</si>
  <si>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</si>
  <si>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</si>
  <si>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</si>
  <si>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</si>
  <si>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</si>
  <si>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</si>
  <si>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</si>
  <si>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</si>
  <si>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</si>
  <si>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</si>
  <si>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</si>
  <si>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</si>
  <si>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</si>
  <si>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</si>
  <si>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</si>
  <si>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</si>
  <si>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</si>
  <si>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</si>
  <si>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</si>
  <si>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</si>
  <si>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</si>
  <si>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</si>
  <si>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</si>
  <si>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</si>
  <si>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</si>
  <si>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</si>
  <si>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</si>
  <si>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</si>
  <si>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</si>
  <si>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</si>
  <si>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</si>
  <si>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</si>
  <si>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</si>
  <si>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</si>
  <si>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</si>
  <si>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</si>
  <si>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</si>
  <si>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</si>
  <si>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</si>
  <si>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</si>
  <si>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</si>
  <si>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</si>
  <si>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</si>
  <si>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</si>
  <si>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</si>
  <si>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</si>
  <si>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</si>
  <si>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</si>
  <si>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</si>
  <si>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</si>
  <si>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</si>
  <si>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</si>
  <si>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</si>
  <si>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</si>
  <si>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</si>
  <si>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</si>
  <si>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</si>
  <si>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</si>
  <si>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</si>
  <si>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</si>
  <si>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</si>
  <si>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</si>
  <si>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</si>
  <si>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</si>
  <si>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</si>
  <si>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</si>
  <si>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</si>
  <si>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</si>
  <si>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</si>
  <si>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</si>
  <si>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</si>
  <si>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</si>
  <si>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</si>
  <si>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</si>
  <si>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</si>
  <si>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</si>
  <si>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</si>
  <si>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</si>
  <si>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</si>
  <si>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</si>
  <si>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</si>
  <si>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</si>
  <si>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</si>
  <si>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</si>
  <si>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</si>
  <si>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</si>
  <si>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</si>
  <si>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</si>
  <si>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</si>
  <si>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</si>
  <si>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</si>
  <si>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</si>
  <si>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</si>
  <si>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</si>
  <si>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</si>
  <si>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</si>
  <si>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</si>
  <si>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</si>
  <si>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</si>
  <si>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</si>
  <si>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</si>
  <si>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</si>
  <si>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</si>
  <si>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</si>
  <si>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</si>
  <si>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</si>
  <si>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</si>
  <si>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</si>
  <si>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</si>
  <si>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</si>
  <si>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</si>
  <si>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</si>
  <si>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</si>
  <si>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</si>
  <si>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</si>
  <si>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</si>
  <si>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</si>
  <si>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</si>
  <si>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</si>
  <si>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</si>
  <si>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</si>
  <si>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</si>
  <si>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</si>
  <si>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</si>
  <si>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</si>
  <si>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</si>
  <si>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</si>
  <si>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</si>
  <si>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</si>
  <si>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</si>
  <si>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</si>
  <si>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</si>
  <si>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</si>
  <si>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</si>
  <si>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</si>
  <si>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</si>
  <si>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</si>
  <si>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</si>
  <si>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</si>
  <si>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</si>
  <si>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</si>
  <si>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</si>
  <si>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</si>
  <si>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</si>
  <si>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</si>
  <si>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</si>
  <si>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</si>
  <si>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</si>
  <si>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</si>
  <si>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</si>
  <si>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</si>
  <si>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</si>
  <si>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</si>
  <si>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</si>
  <si>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</si>
  <si>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</si>
  <si>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</si>
  <si>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</si>
  <si>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</si>
  <si>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</si>
  <si>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</si>
  <si>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</si>
  <si>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</si>
  <si>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</si>
  <si>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</si>
  <si>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</si>
  <si>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</si>
  <si>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</si>
  <si>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</si>
  <si>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</si>
  <si>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</si>
  <si>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</si>
  <si>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</si>
  <si>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</si>
  <si>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</si>
  <si>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</si>
  <si>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</si>
  <si>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</si>
  <si>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</si>
  <si>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</si>
  <si>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</si>
  <si>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</si>
  <si>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</si>
  <si>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</si>
  <si>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</si>
  <si>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</si>
  <si>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</si>
  <si>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</si>
  <si>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</si>
  <si>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</si>
  <si>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</si>
  <si>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</si>
  <si>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</si>
  <si>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</si>
  <si>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</si>
  <si>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</si>
  <si>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</si>
  <si>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</si>
  <si>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</si>
  <si>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</si>
  <si>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</si>
  <si>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</si>
  <si>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</si>
  <si>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</si>
  <si>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</si>
  <si>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</si>
  <si>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</si>
  <si>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</si>
  <si>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</si>
  <si>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</si>
  <si>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</si>
  <si>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</si>
  <si>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</si>
  <si>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</si>
  <si>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</si>
  <si>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</si>
  <si>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</si>
  <si>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</si>
  <si>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</si>
  <si>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</si>
  <si>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</si>
  <si>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</si>
  <si>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</si>
  <si>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</si>
  <si>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</si>
  <si>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</si>
  <si>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</si>
  <si>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</si>
  <si>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</si>
  <si>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</si>
  <si>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</si>
  <si>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</si>
  <si>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</si>
  <si>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</si>
  <si>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</si>
  <si>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</si>
  <si>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</si>
  <si>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</si>
  <si>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</si>
  <si>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</si>
  <si>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</si>
  <si>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</si>
  <si>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</si>
  <si>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</si>
  <si>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</si>
  <si>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</si>
  <si>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</si>
  <si>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</si>
  <si>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</si>
  <si>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</si>
  <si>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</si>
  <si>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</si>
  <si>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</si>
  <si>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</si>
  <si>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</si>
  <si>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</si>
  <si>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</si>
  <si>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</si>
  <si>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</si>
  <si>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</si>
  <si>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</si>
  <si>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</si>
  <si>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</si>
  <si>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</si>
  <si>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</si>
  <si>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</si>
  <si>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</si>
  <si>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</si>
  <si>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</si>
  <si>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</si>
  <si>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</si>
  <si>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</si>
  <si>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</si>
  <si>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</si>
  <si>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</si>
  <si>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</si>
  <si>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</si>
  <si>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</si>
  <si>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</si>
  <si>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</si>
  <si>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</si>
  <si>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</si>
  <si>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</si>
  <si>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</si>
  <si>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</si>
  <si>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</si>
  <si>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</si>
  <si>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</si>
  <si>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</si>
  <si>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</si>
  <si>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</si>
  <si>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</si>
  <si>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</si>
  <si>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</si>
  <si>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</si>
  <si>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</si>
  <si>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</si>
  <si>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</si>
  <si>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</si>
  <si>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</si>
  <si>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</si>
  <si>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</si>
  <si>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</si>
  <si>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</si>
  <si>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</si>
  <si>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</si>
  <si>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</si>
  <si>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</si>
  <si>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</si>
  <si>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</si>
  <si>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</si>
  <si>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</si>
  <si>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</si>
  <si>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</si>
  <si>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</si>
  <si>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</si>
  <si>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</si>
  <si>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</si>
  <si>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</si>
  <si>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</si>
  <si>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</si>
  <si>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</si>
  <si>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</si>
  <si>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</si>
  <si>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</si>
  <si>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</si>
  <si>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</si>
  <si>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</si>
  <si>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</si>
  <si>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</si>
  <si>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</si>
  <si>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</si>
  <si>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</si>
  <si>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</si>
  <si>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</si>
  <si>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</si>
  <si>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</si>
  <si>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</si>
  <si>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</si>
  <si>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</si>
  <si>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</si>
  <si>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</si>
  <si>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</si>
  <si>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</si>
  <si>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</si>
  <si>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</si>
  <si>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</si>
  <si>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</si>
  <si>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</si>
  <si>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</si>
  <si>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</si>
  <si>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</si>
  <si>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</si>
  <si>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</si>
  <si>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</si>
  <si>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</si>
  <si>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</si>
  <si>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</si>
  <si>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</si>
  <si>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</si>
  <si>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</si>
  <si>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</si>
  <si>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</si>
  <si>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</si>
  <si>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</si>
  <si>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</si>
  <si>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</si>
  <si>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</si>
  <si>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</si>
  <si>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</si>
  <si>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</si>
  <si>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</si>
  <si>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</si>
  <si>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</si>
  <si>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</si>
  <si>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</si>
  <si>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</si>
  <si>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</si>
  <si>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</si>
  <si>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</si>
  <si>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</si>
  <si>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</si>
  <si>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</si>
  <si>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</si>
  <si>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</si>
  <si>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</si>
  <si>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</si>
  <si>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</si>
  <si>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</si>
  <si>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</si>
  <si>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</si>
  <si>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</si>
  <si>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</si>
  <si>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</si>
  <si>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</si>
  <si>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</si>
  <si>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</si>
  <si>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</si>
  <si>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</si>
  <si>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</si>
  <si>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</si>
  <si>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</si>
  <si>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</si>
  <si>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</si>
  <si>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</si>
  <si>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</si>
  <si>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</si>
  <si>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</si>
  <si>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</si>
  <si>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</si>
  <si>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</si>
  <si>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</si>
  <si>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</si>
  <si>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</si>
  <si>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</si>
  <si>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</si>
  <si>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</si>
  <si>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</si>
  <si>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</si>
  <si>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</si>
  <si>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</si>
  <si>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</si>
  <si>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</si>
  <si>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</si>
  <si>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</si>
  <si>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</si>
  <si>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</si>
  <si>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</si>
  <si>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</si>
  <si>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</si>
  <si>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</si>
  <si>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</si>
  <si>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</si>
  <si>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</si>
  <si>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</si>
  <si>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</si>
  <si>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</si>
  <si>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</si>
  <si>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</si>
  <si>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</si>
  <si>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</si>
  <si>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</si>
  <si>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</si>
  <si>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</si>
  <si>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</si>
  <si>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</si>
  <si>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</si>
  <si>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</si>
  <si>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</si>
  <si>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</si>
  <si>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</si>
  <si>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</si>
  <si>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</si>
  <si>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</si>
  <si>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</si>
  <si>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</si>
  <si>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</si>
  <si>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</si>
  <si>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</si>
  <si>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</si>
  <si>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</si>
  <si>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</si>
  <si>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</si>
  <si>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</si>
  <si>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</si>
  <si>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</si>
  <si>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</si>
  <si>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</si>
  <si>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</si>
  <si>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</si>
  <si>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</si>
  <si>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</si>
  <si>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</si>
  <si>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</si>
  <si>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</si>
  <si>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</si>
  <si>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</si>
  <si>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</si>
  <si>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</si>
  <si>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</si>
  <si>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</si>
  <si>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</si>
  <si>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</si>
  <si>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</si>
  <si>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</si>
  <si>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</si>
  <si>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</si>
  <si>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</si>
  <si>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</si>
  <si>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</si>
  <si>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</si>
  <si>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</si>
  <si>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</si>
  <si>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</si>
  <si>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</si>
  <si>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</si>
  <si>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</si>
  <si>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</si>
  <si>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</si>
  <si>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</si>
  <si>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</si>
  <si>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</si>
  <si>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</si>
  <si>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</si>
  <si>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</si>
  <si>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</si>
  <si>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</si>
  <si>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</si>
  <si>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</si>
  <si>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</si>
  <si>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</si>
  <si>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</si>
  <si>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</si>
  <si>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</si>
  <si>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</si>
  <si>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</si>
  <si>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</si>
  <si>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</si>
  <si>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</si>
  <si>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</si>
  <si>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</si>
  <si>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</si>
  <si>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</si>
  <si>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</si>
  <si>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</si>
  <si>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</si>
  <si>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</si>
  <si>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</si>
  <si>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</si>
  <si>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</si>
  <si>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</si>
  <si>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</si>
  <si>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</si>
  <si>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</si>
  <si>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</si>
  <si>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</si>
  <si>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</si>
  <si>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</si>
  <si>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</si>
  <si>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</si>
  <si>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</si>
  <si>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</si>
  <si>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</si>
  <si>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</si>
  <si>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</si>
  <si>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</si>
  <si>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</si>
  <si>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</si>
  <si>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</si>
  <si>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</si>
  <si>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</si>
  <si>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</si>
  <si>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</si>
  <si>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</si>
  <si>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</si>
  <si>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</si>
  <si>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</si>
  <si>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</si>
  <si>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</si>
  <si>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</si>
  <si>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</si>
  <si>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</si>
  <si>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</si>
  <si>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</si>
  <si>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</si>
  <si>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</si>
  <si>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</si>
  <si>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</si>
  <si>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</si>
  <si>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</si>
  <si>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</si>
  <si>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</si>
  <si>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</si>
  <si>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</si>
  <si>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</si>
  <si>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</si>
  <si>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</si>
  <si>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</si>
  <si>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</si>
  <si>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</si>
  <si>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</si>
  <si>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</si>
  <si>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</si>
  <si>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</si>
  <si>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</si>
  <si>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</si>
  <si>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</si>
  <si>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</si>
  <si>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</si>
  <si>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</si>
  <si>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</si>
  <si>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</si>
  <si>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</si>
  <si>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</si>
  <si>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</si>
  <si>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</si>
  <si>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</si>
  <si>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</si>
  <si>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</si>
  <si>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</si>
  <si>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</si>
  <si>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</si>
  <si>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</si>
  <si>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</si>
  <si>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</si>
  <si>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</si>
  <si>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</si>
  <si>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</si>
  <si>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</si>
  <si>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</si>
  <si>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</si>
  <si>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</si>
  <si>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</si>
  <si>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</si>
  <si>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</si>
  <si>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</si>
  <si>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</si>
  <si>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</si>
  <si>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</si>
  <si>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</si>
  <si>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</si>
  <si>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</si>
  <si>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</si>
  <si>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</si>
  <si>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</si>
  <si>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</si>
  <si>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</si>
  <si>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</si>
  <si>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</si>
  <si>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</si>
  <si>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</si>
  <si>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</si>
  <si>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</si>
  <si>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</si>
  <si>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</si>
  <si>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</si>
  <si>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</si>
  <si>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</si>
  <si>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</si>
  <si>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</si>
  <si>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</si>
  <si>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</si>
  <si>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</si>
  <si>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</si>
  <si>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</si>
  <si>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</si>
  <si>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</si>
  <si>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</si>
  <si>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</si>
  <si>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</si>
  <si>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</si>
  <si>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</si>
  <si>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</si>
  <si>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</si>
  <si>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</si>
  <si>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</si>
  <si>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</si>
  <si>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</si>
  <si>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</si>
  <si>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</si>
  <si>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</si>
  <si>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</si>
  <si>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</si>
  <si>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</si>
  <si>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</si>
  <si>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</si>
  <si>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</si>
  <si>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</si>
  <si>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</si>
  <si>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</si>
  <si>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</si>
  <si>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</si>
  <si>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</si>
  <si>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</si>
  <si>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</si>
  <si>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</si>
  <si>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</si>
  <si>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</si>
  <si>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</si>
  <si>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</si>
  <si>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</si>
  <si>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</si>
  <si>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</si>
  <si>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</si>
  <si>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</si>
  <si>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</si>
  <si>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</si>
  <si>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</si>
  <si>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</si>
  <si>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</si>
  <si>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</si>
  <si>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</si>
  <si>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</si>
  <si>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</si>
  <si>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</si>
  <si>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</si>
  <si>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</si>
  <si>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</si>
  <si>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</si>
  <si>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</si>
  <si>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</si>
  <si>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</si>
  <si>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</si>
  <si>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</si>
  <si>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</si>
  <si>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</si>
  <si>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</si>
  <si>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</si>
  <si>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</si>
  <si>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</si>
  <si>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</si>
  <si>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</si>
  <si>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</si>
  <si>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</si>
  <si>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</si>
  <si>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</si>
  <si>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</si>
  <si>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</si>
  <si>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</si>
  <si>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</si>
  <si>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</si>
  <si>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</si>
  <si>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</si>
  <si>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</si>
  <si>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</si>
  <si>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</si>
  <si>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</si>
  <si>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</si>
  <si>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</si>
  <si>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</si>
  <si>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</si>
  <si>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</si>
  <si>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</si>
  <si>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</si>
  <si>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</si>
  <si>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</si>
  <si>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</si>
  <si>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</si>
  <si>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</si>
  <si>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</si>
  <si>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</si>
  <si>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</si>
  <si>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</si>
  <si>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</si>
  <si>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</si>
  <si>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</si>
  <si>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</si>
  <si>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</si>
  <si>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</si>
  <si>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</si>
  <si>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</si>
  <si>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</si>
  <si>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</si>
  <si>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</si>
  <si>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</si>
  <si>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</si>
  <si>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</si>
  <si>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</si>
  <si>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</si>
  <si>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</si>
  <si>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</si>
  <si>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</si>
  <si>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</si>
  <si>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</si>
  <si>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</si>
  <si>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</si>
  <si>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</si>
  <si>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</si>
  <si>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</si>
  <si>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</si>
  <si>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</si>
  <si>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</si>
  <si>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</si>
  <si>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</si>
  <si>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</si>
  <si>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</si>
  <si>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</si>
  <si>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</si>
  <si>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</si>
  <si>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</si>
  <si>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</si>
  <si>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</si>
  <si>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</si>
  <si>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</si>
  <si>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</si>
  <si>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</si>
  <si>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</si>
  <si>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</si>
  <si>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</si>
  <si>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</si>
  <si>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</si>
  <si>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</si>
  <si>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</si>
  <si>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</si>
  <si>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</si>
  <si>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</si>
  <si>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</si>
  <si>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</si>
  <si>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</si>
  <si>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</si>
  <si>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</si>
  <si>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</si>
  <si>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</si>
  <si>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</si>
  <si>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</si>
  <si>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</si>
  <si>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</si>
  <si>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</si>
  <si>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</si>
  <si>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</si>
  <si>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</si>
  <si>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</si>
  <si>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</si>
  <si>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</si>
  <si>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</si>
  <si>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</si>
  <si>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</si>
  <si>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</si>
  <si>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</si>
  <si>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</si>
  <si>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</si>
  <si>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</si>
  <si>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</si>
  <si>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</si>
  <si>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</si>
  <si>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</si>
  <si>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</si>
  <si>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</si>
  <si>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</si>
  <si>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</si>
  <si>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</si>
  <si>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</si>
  <si>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</si>
  <si>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</si>
  <si>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</si>
  <si>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</si>
  <si>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</si>
  <si>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</si>
  <si>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</si>
  <si>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</si>
  <si>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</si>
  <si>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</si>
  <si>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</si>
  <si>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</si>
  <si>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</si>
  <si>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</si>
  <si>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</si>
  <si>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</si>
  <si>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</si>
  <si>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</si>
  <si>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</si>
  <si>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</si>
  <si>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</si>
  <si>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</si>
  <si>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</si>
  <si>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</si>
  <si>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</si>
  <si>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</si>
  <si>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</si>
  <si>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</si>
  <si>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</si>
  <si>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</si>
  <si>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</si>
  <si>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</si>
  <si>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</si>
  <si>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</si>
  <si>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</si>
  <si>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</si>
  <si>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</si>
  <si>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</si>
  <si>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</si>
  <si>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</si>
  <si>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</si>
  <si>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</si>
  <si>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</si>
  <si>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</si>
  <si>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</si>
  <si>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</si>
  <si>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</si>
  <si>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</si>
  <si>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</si>
  <si>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</si>
  <si>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</si>
  <si>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</si>
  <si>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</si>
  <si>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</si>
  <si>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</si>
  <si>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</si>
  <si>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</si>
  <si>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</si>
  <si>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</si>
  <si>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</si>
  <si>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</si>
  <si>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</si>
  <si>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</si>
  <si>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</si>
  <si>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</si>
  <si>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</si>
  <si>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</si>
  <si>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</si>
  <si>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</si>
  <si>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</si>
  <si>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</si>
  <si>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</si>
  <si>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</si>
  <si>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</si>
  <si>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</si>
  <si>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</si>
  <si>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</si>
  <si>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</si>
  <si>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</si>
  <si>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</si>
  <si>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</si>
  <si>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</si>
  <si>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</si>
  <si>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</si>
  <si>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</si>
  <si>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</si>
  <si>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</si>
  <si>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</si>
  <si>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</si>
  <si>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</si>
  <si>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</si>
  <si>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</si>
  <si>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</si>
  <si>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</si>
  <si>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</si>
  <si>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</si>
  <si>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</si>
  <si>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</si>
  <si>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</si>
  <si>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</si>
  <si>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</si>
  <si>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</si>
  <si>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</si>
  <si>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</si>
  <si>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</si>
  <si>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</si>
  <si>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</si>
  <si>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</si>
  <si>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</si>
  <si>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</si>
  <si>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</si>
  <si>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</si>
  <si>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</si>
  <si>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</si>
  <si>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</si>
  <si>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</si>
  <si>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</si>
  <si>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</si>
  <si>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</si>
  <si>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</si>
  <si>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</si>
  <si>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</si>
  <si>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</si>
  <si>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</si>
  <si>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</si>
  <si>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</si>
  <si>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</si>
  <si>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</si>
  <si>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</si>
  <si>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</si>
  <si>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</si>
  <si>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</si>
  <si>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</si>
  <si>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</si>
  <si>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</si>
  <si>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</si>
  <si>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</si>
  <si>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</si>
  <si>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</si>
  <si>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</si>
  <si>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</si>
  <si>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</si>
  <si>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</si>
  <si>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</si>
  <si>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</si>
  <si>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</si>
  <si>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</si>
  <si>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</si>
  <si>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</si>
  <si>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</si>
  <si>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</si>
  <si>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</si>
  <si>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</si>
  <si>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</si>
  <si>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</si>
  <si>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</si>
  <si>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</si>
  <si>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</si>
  <si>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</si>
  <si>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</si>
  <si>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</si>
  <si>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</si>
  <si>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</si>
  <si>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</si>
  <si>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</si>
  <si>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</si>
  <si>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</si>
  <si>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</si>
  <si>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</si>
  <si>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</si>
  <si>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</si>
  <si>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</si>
  <si>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</si>
  <si>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</si>
  <si>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</si>
  <si>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</si>
  <si>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</si>
  <si>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</si>
  <si>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</si>
  <si>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</si>
  <si>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</si>
  <si>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</si>
  <si>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</si>
  <si>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</si>
  <si>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</si>
  <si>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</si>
  <si>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</si>
  <si>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</si>
  <si>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</si>
  <si>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</si>
  <si>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</si>
  <si>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</si>
  <si>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</si>
  <si>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</si>
  <si>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</si>
  <si>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</si>
  <si>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</si>
  <si>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</si>
  <si>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</si>
  <si>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</si>
  <si>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</si>
  <si>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</si>
  <si>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</si>
  <si>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</si>
  <si>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</si>
  <si>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</si>
  <si>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</si>
  <si>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</si>
  <si>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</si>
  <si>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</si>
  <si>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</si>
  <si>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</si>
  <si>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</si>
  <si>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</si>
  <si>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</si>
  <si>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</si>
  <si>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</si>
  <si>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</si>
  <si>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</si>
  <si>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</si>
  <si>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</si>
  <si>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</si>
  <si>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</si>
  <si>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</si>
  <si>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</si>
  <si>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</si>
  <si>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</si>
  <si>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</si>
  <si>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</si>
  <si>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</si>
  <si>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</si>
  <si>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</si>
  <si>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</si>
  <si>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</si>
  <si>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</si>
  <si>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</si>
  <si>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</si>
  <si>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</si>
  <si>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</si>
  <si>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</si>
  <si>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</si>
  <si>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</si>
  <si>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</si>
  <si>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</si>
  <si>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</si>
  <si>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</si>
  <si>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</si>
  <si>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</si>
  <si>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</si>
  <si>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</si>
  <si>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</si>
  <si>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</si>
  <si>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</si>
  <si>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</si>
  <si>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</si>
  <si>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</si>
  <si>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</si>
  <si>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</si>
  <si>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</si>
  <si>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</si>
  <si>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</si>
  <si>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</si>
  <si>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</si>
  <si>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</si>
  <si>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</si>
  <si>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</si>
  <si>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</si>
  <si>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</si>
  <si>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</si>
  <si>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</si>
  <si>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</si>
  <si>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</si>
  <si>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</si>
  <si>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</si>
  <si>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</si>
  <si>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</si>
  <si>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</si>
  <si>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</si>
  <si>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</si>
  <si>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</si>
  <si>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</si>
  <si>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</si>
  <si>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</si>
  <si>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</si>
  <si>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</si>
  <si>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</si>
  <si>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</si>
  <si>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</si>
  <si>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</si>
  <si>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</si>
  <si>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</si>
  <si>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</si>
  <si>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</si>
  <si>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</si>
  <si>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</si>
  <si>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</si>
  <si>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</si>
  <si>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</si>
  <si>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</si>
  <si>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</si>
  <si>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</si>
  <si>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</si>
  <si>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</si>
  <si>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</si>
  <si>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</si>
  <si>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</si>
  <si>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</si>
  <si>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</si>
  <si>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</si>
  <si>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</si>
  <si>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</si>
  <si>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</si>
  <si>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</si>
  <si>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</si>
  <si>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</si>
  <si>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</si>
  <si>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</si>
  <si>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</si>
  <si>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</si>
  <si>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</si>
  <si>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</si>
  <si>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</si>
  <si>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</si>
  <si>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</si>
  <si>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</si>
  <si>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</si>
  <si>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</si>
  <si>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</si>
  <si>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</si>
  <si>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</si>
  <si>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</si>
  <si>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</si>
  <si>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</si>
  <si>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</si>
  <si>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</si>
  <si>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</si>
  <si>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</si>
  <si>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</si>
  <si>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</si>
  <si>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</si>
  <si>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</si>
  <si>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</si>
  <si>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</si>
  <si>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</si>
  <si>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</si>
  <si>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</si>
  <si>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</si>
  <si>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</si>
  <si>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</si>
  <si>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</si>
  <si>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</si>
  <si>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</si>
  <si>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</si>
  <si>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</si>
  <si>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</si>
  <si>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</si>
  <si>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</si>
  <si>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</si>
  <si>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</si>
  <si>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</si>
  <si>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</si>
  <si>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</si>
  <si>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</si>
  <si>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</si>
  <si>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</si>
  <si>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</si>
  <si>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</si>
  <si>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</si>
  <si>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</si>
  <si>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</si>
  <si>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</si>
  <si>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</si>
  <si>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</si>
  <si>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</si>
  <si>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</si>
  <si>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</si>
  <si>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</si>
  <si>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</si>
  <si>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</si>
  <si>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</si>
  <si>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</si>
  <si>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</si>
  <si>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</si>
  <si>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</si>
  <si>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</si>
  <si>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</si>
  <si>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</si>
  <si>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</si>
  <si>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</si>
  <si>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</si>
  <si>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</si>
  <si>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</si>
  <si>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</si>
  <si>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</si>
  <si>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</si>
  <si>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</si>
  <si>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</si>
  <si>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</si>
  <si>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</si>
  <si>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</si>
  <si>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</si>
  <si>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</si>
  <si>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</si>
  <si>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</si>
  <si>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</si>
  <si>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</si>
  <si>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</si>
  <si>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</si>
  <si>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</si>
  <si>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</si>
  <si>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</si>
  <si>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</si>
  <si>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</si>
  <si>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</si>
  <si>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</si>
  <si>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</si>
  <si>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</si>
  <si>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</si>
  <si>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</si>
  <si>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</si>
  <si>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</si>
  <si>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</si>
  <si>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</si>
  <si>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</si>
  <si>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</si>
  <si>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</si>
  <si>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</si>
  <si>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</si>
  <si>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</si>
  <si>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</si>
  <si>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</si>
  <si>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</si>
  <si>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</si>
  <si>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</si>
  <si>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</si>
  <si>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</si>
  <si>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</si>
  <si>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</si>
  <si>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</si>
  <si>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</si>
  <si>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</si>
  <si>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</si>
  <si>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</si>
  <si>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</si>
  <si>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</si>
  <si>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</si>
  <si>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</si>
  <si>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</si>
  <si>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</si>
  <si>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</si>
  <si>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</si>
  <si>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</si>
  <si>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</si>
  <si>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</si>
  <si>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</si>
  <si>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</si>
  <si>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</si>
  <si>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</si>
  <si>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</si>
  <si>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</si>
  <si>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</si>
  <si>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</si>
  <si>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</si>
  <si>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</si>
  <si>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</si>
  <si>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</si>
  <si>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</si>
  <si>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</si>
  <si>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</si>
  <si>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</si>
  <si>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</si>
  <si>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</si>
  <si>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</si>
  <si>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</si>
  <si>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</si>
  <si>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</si>
  <si>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</si>
  <si>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</si>
  <si>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</si>
  <si>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</si>
  <si>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</si>
  <si>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</si>
  <si>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</si>
  <si>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</si>
  <si>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</si>
  <si>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</si>
  <si>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</si>
  <si>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</si>
  <si>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</si>
  <si>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</si>
  <si>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</si>
  <si>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</si>
  <si>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</si>
  <si>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</si>
  <si>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</si>
  <si>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</si>
  <si>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</si>
  <si>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</si>
  <si>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</si>
  <si>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</si>
  <si>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</si>
  <si>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</si>
  <si>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</si>
  <si>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</si>
  <si>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</si>
  <si>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</si>
  <si>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</si>
  <si>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</si>
  <si>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</si>
  <si>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</si>
  <si>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</si>
  <si>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</si>
  <si>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</si>
  <si>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</si>
  <si>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</si>
  <si>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</si>
  <si>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</si>
  <si>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</si>
  <si>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</si>
  <si>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</si>
  <si>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</si>
  <si>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</si>
  <si>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</si>
  <si>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</si>
  <si>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</si>
  <si>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</si>
  <si>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</si>
  <si>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</si>
  <si>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</si>
  <si>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</si>
  <si>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</si>
  <si>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</si>
  <si>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</si>
  <si>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</si>
  <si>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</si>
  <si>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</si>
  <si>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</si>
  <si>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</si>
  <si>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</si>
  <si>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</si>
  <si>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</si>
  <si>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</si>
  <si>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</si>
  <si>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</si>
  <si>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</si>
  <si>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</si>
  <si>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</si>
  <si>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</si>
  <si>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</si>
  <si>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</si>
  <si>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</si>
  <si>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</si>
  <si>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</si>
  <si>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</si>
  <si>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</si>
  <si>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</si>
  <si>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</si>
  <si>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</si>
  <si>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</si>
  <si>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</si>
  <si>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</si>
  <si>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</si>
  <si>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</si>
  <si>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</si>
  <si>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</si>
  <si>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</si>
  <si>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</si>
  <si>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</si>
  <si>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</si>
  <si>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</si>
  <si>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</si>
  <si>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</si>
  <si>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</si>
  <si>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</si>
  <si>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</si>
  <si>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</si>
  <si>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</si>
  <si>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</si>
  <si>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</si>
  <si>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</si>
  <si>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</si>
  <si>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</si>
  <si>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</si>
  <si>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</si>
  <si>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</si>
  <si>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</si>
  <si>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</si>
  <si>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</si>
  <si>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</si>
  <si>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</si>
  <si>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</si>
  <si>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</si>
  <si>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</si>
  <si>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</si>
  <si>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</si>
  <si>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</si>
  <si>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</si>
  <si>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</si>
  <si>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</si>
  <si>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</si>
  <si>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</si>
  <si>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</si>
  <si>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</si>
  <si>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</si>
  <si>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</si>
  <si>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</si>
  <si>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</si>
  <si>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</si>
  <si>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</si>
  <si>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</si>
  <si>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</si>
  <si>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</si>
  <si>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</si>
  <si>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</si>
  <si>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</si>
  <si>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</si>
  <si>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</si>
  <si>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</si>
  <si>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</si>
  <si>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</si>
  <si>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</si>
  <si>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</si>
  <si>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</si>
  <si>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</si>
  <si>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</si>
  <si>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</si>
  <si>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</si>
  <si>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</si>
  <si>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</si>
  <si>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</si>
  <si>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</si>
  <si>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</si>
  <si>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</si>
  <si>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</si>
  <si>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</si>
  <si>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</si>
  <si>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</si>
  <si>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</si>
  <si>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</si>
  <si>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</si>
  <si>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</si>
  <si>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</si>
  <si>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</si>
  <si>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</si>
  <si>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</si>
  <si>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</si>
  <si>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</si>
  <si>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</si>
  <si>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</si>
  <si>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</si>
  <si>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</si>
  <si>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</si>
  <si>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</si>
  <si>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</si>
  <si>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</si>
  <si>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</si>
  <si>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</si>
  <si>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</si>
  <si>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</si>
  <si>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</si>
  <si>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</si>
  <si>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</si>
  <si>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</si>
  <si>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</si>
  <si>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</si>
  <si>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</si>
  <si>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</si>
  <si>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</si>
  <si>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</si>
  <si>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</si>
  <si>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</si>
  <si>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</si>
  <si>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</si>
  <si>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</si>
  <si>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</si>
  <si>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</si>
  <si>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</si>
  <si>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</si>
  <si>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</si>
  <si>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</si>
  <si>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</si>
  <si>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</si>
  <si>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</si>
  <si>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</si>
  <si>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</si>
  <si>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</si>
  <si>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</si>
  <si>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</si>
  <si>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</si>
  <si>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</si>
  <si>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</si>
  <si>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</si>
  <si>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</si>
  <si>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</si>
  <si>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</si>
  <si>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</si>
  <si>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</si>
  <si>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</si>
  <si>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</si>
  <si>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</si>
  <si>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</si>
  <si>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</si>
  <si>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</si>
  <si>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</si>
  <si>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</si>
  <si>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</si>
  <si>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</si>
  <si>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</si>
  <si>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</si>
  <si>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</si>
  <si>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</si>
  <si>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</si>
  <si>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</si>
  <si>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</si>
  <si>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</si>
  <si>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</si>
  <si>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</si>
  <si>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</si>
  <si>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</si>
  <si>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</si>
  <si>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</si>
  <si>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</si>
  <si>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</si>
  <si>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</si>
  <si>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</si>
  <si>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</si>
  <si>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</si>
  <si>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</si>
  <si>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</si>
  <si>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</si>
  <si>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</si>
  <si>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</si>
  <si>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</si>
  <si>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</si>
  <si>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</si>
  <si>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</si>
  <si>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</si>
  <si>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</si>
  <si>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</si>
  <si>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</si>
  <si>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</si>
  <si>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</si>
  <si>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</si>
  <si>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</si>
  <si>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</si>
  <si>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</si>
  <si>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</si>
  <si>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</si>
  <si>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</si>
  <si>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</si>
  <si>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</si>
  <si>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</si>
  <si>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</si>
  <si>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</si>
  <si>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</si>
  <si>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</si>
  <si>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</si>
  <si>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</si>
  <si>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</si>
  <si>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</si>
  <si>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</si>
  <si>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</si>
  <si>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</si>
  <si>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</si>
  <si>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</si>
  <si>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</si>
  <si>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</si>
  <si>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</si>
  <si>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</si>
  <si>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</si>
  <si>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</si>
  <si>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</si>
  <si>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</si>
  <si>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</si>
  <si>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</si>
  <si>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</si>
  <si>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</si>
  <si>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</si>
  <si>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</si>
  <si>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</si>
  <si>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</si>
  <si>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</si>
  <si>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</si>
  <si>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</si>
  <si>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</si>
  <si>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</si>
  <si>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</si>
  <si>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</si>
  <si>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</si>
  <si>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</si>
  <si>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</si>
  <si>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</si>
  <si>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</si>
  <si>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</si>
  <si>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</si>
  <si>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</si>
  <si>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</si>
  <si>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</si>
  <si>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</si>
  <si>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</si>
  <si>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</si>
  <si>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</si>
  <si>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</si>
  <si>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</si>
  <si>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</si>
  <si>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</si>
  <si>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</si>
  <si>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</si>
  <si>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</si>
  <si>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</si>
  <si>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</si>
  <si>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</si>
  <si>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</si>
  <si>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</si>
  <si>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</si>
  <si>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</si>
  <si>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</si>
  <si>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</si>
  <si>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</si>
  <si>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</si>
  <si>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</si>
  <si>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</si>
  <si>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</si>
  <si>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</si>
  <si>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</si>
  <si>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</si>
  <si>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</si>
  <si>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</si>
  <si>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</si>
  <si>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</si>
  <si>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</si>
  <si>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</si>
  <si>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</si>
  <si>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</si>
  <si>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</si>
  <si>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</si>
  <si>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</si>
  <si>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</si>
  <si>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</si>
  <si>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</si>
  <si>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</si>
  <si>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</si>
  <si>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</si>
  <si>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</si>
  <si>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</si>
  <si>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</si>
  <si>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</si>
  <si>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</si>
  <si>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</si>
  <si>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</si>
  <si>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</si>
  <si>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</si>
  <si>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</si>
  <si>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</si>
  <si>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</si>
  <si>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</si>
  <si>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</si>
  <si>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</si>
  <si>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</si>
  <si>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</si>
  <si>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</si>
  <si>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</si>
  <si>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</si>
  <si>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</si>
  <si>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</si>
  <si>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</si>
  <si>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</si>
  <si>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</si>
  <si>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</si>
  <si>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</si>
  <si>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</si>
  <si>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</si>
  <si>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</si>
  <si>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</si>
  <si>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</si>
  <si>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</si>
  <si>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</si>
  <si>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</si>
  <si>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</si>
  <si>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</si>
  <si>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</si>
  <si>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</si>
  <si>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</si>
  <si>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</si>
  <si>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</si>
  <si>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</si>
  <si>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</si>
  <si>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</si>
  <si>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</si>
  <si>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</si>
  <si>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</si>
  <si>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</si>
  <si>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</si>
  <si>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</si>
  <si>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</si>
  <si>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</si>
  <si>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</si>
  <si>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</si>
  <si>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</si>
  <si>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</si>
  <si>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</si>
  <si>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</si>
  <si>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</si>
  <si>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</si>
  <si>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</si>
  <si>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</si>
  <si>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</si>
  <si>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</si>
  <si>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</si>
  <si>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</si>
  <si>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</si>
  <si>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</si>
  <si>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</si>
  <si>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</si>
  <si>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</si>
  <si>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</si>
  <si>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</si>
  <si>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</si>
  <si>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</si>
  <si>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</si>
  <si>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</si>
  <si>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</si>
  <si>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</si>
  <si>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</si>
  <si>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</si>
  <si>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</si>
  <si>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</si>
  <si>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</si>
  <si>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</si>
  <si>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</si>
  <si>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</si>
  <si>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</si>
  <si>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</si>
  <si>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</si>
  <si>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</si>
  <si>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</si>
  <si>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</si>
  <si>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</si>
  <si>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</si>
  <si>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</si>
  <si>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</si>
  <si>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</si>
  <si>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</si>
  <si>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</si>
  <si>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</si>
  <si>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</si>
  <si>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</si>
  <si>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</si>
  <si>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</si>
  <si>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</si>
  <si>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</si>
  <si>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</si>
  <si>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</si>
  <si>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</si>
  <si>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</si>
  <si>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</si>
  <si>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</si>
  <si>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</si>
  <si>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</si>
  <si>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</si>
  <si>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</si>
  <si>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</si>
  <si>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</si>
  <si>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</si>
  <si>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</si>
  <si>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</si>
  <si>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</si>
  <si>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</si>
  <si>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</si>
  <si>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</si>
  <si>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</si>
  <si>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</si>
  <si>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</si>
  <si>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</si>
  <si>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</si>
  <si>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</si>
  <si>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</si>
  <si>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</si>
  <si>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</si>
  <si>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</si>
  <si>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</si>
  <si>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</si>
  <si>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</si>
  <si>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</si>
  <si>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</si>
  <si>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</si>
  <si>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</si>
  <si>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</si>
  <si>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</si>
  <si>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</si>
  <si>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</si>
  <si>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</si>
  <si>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</si>
  <si>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</si>
  <si>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</si>
  <si>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</si>
  <si>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</si>
  <si>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</si>
  <si>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</si>
  <si>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</si>
  <si>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</si>
  <si>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</si>
  <si>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</si>
  <si>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</si>
  <si>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</si>
  <si>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</si>
  <si>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</si>
  <si>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</si>
  <si>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</si>
  <si>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</si>
  <si>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</si>
  <si>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</si>
  <si>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</si>
  <si>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</si>
  <si>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</si>
  <si>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</si>
  <si>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</si>
  <si>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</si>
  <si>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</si>
  <si>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</si>
  <si>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</si>
  <si>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</si>
  <si>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</si>
  <si>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</si>
  <si>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</si>
  <si>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</si>
  <si>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</si>
  <si>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</si>
  <si>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</si>
  <si>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</si>
  <si>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</si>
  <si>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</si>
  <si>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</si>
  <si>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</si>
  <si>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</si>
  <si>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</si>
  <si>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</si>
  <si>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</si>
  <si>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</si>
  <si>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</si>
  <si>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</si>
  <si>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</si>
  <si>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</si>
  <si>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</si>
  <si>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</si>
  <si>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</si>
  <si>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</si>
  <si>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</si>
  <si>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</si>
  <si>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</si>
  <si>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</si>
  <si>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</si>
  <si>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</si>
  <si>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</si>
  <si>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</si>
  <si>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</si>
  <si>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</si>
  <si>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</si>
  <si>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</si>
  <si>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</si>
  <si>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</si>
  <si>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</si>
  <si>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</si>
  <si>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</si>
  <si>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</si>
  <si>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</si>
  <si>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</si>
  <si>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</si>
  <si>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</si>
  <si>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</si>
  <si>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</si>
  <si>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</si>
  <si>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</si>
  <si>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</si>
  <si>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</si>
  <si>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</si>
  <si>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</si>
  <si>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</si>
  <si>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</si>
  <si>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</si>
  <si>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</si>
  <si>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</si>
  <si>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</si>
  <si>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</si>
  <si>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</si>
  <si>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</si>
  <si>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</si>
  <si>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</si>
  <si>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</si>
  <si>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</si>
  <si>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</si>
  <si>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</si>
  <si>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</si>
  <si>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</si>
  <si>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</si>
  <si>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</si>
  <si>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</si>
  <si>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</si>
  <si>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</si>
  <si>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</si>
  <si>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</si>
  <si>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</si>
  <si>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</si>
  <si>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</si>
  <si>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</si>
  <si>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</si>
  <si>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</si>
  <si>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</si>
  <si>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</si>
  <si>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</si>
  <si>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</si>
  <si>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</si>
  <si>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</si>
  <si>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</si>
  <si>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</si>
  <si>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</si>
  <si>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</si>
  <si>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</si>
  <si>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</si>
  <si>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</si>
  <si>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</si>
  <si>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</si>
  <si>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</si>
  <si>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</si>
  <si>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</si>
  <si>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</si>
  <si>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</si>
  <si>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</si>
  <si>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</si>
  <si>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</si>
  <si>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</si>
  <si>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</si>
  <si>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</si>
  <si>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</si>
  <si>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</si>
  <si>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</si>
  <si>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</si>
  <si>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</si>
  <si>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</si>
  <si>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</si>
  <si>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</si>
  <si>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</si>
  <si>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</si>
  <si>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</si>
  <si>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</si>
  <si>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</si>
  <si>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</si>
  <si>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</si>
  <si>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</si>
  <si>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</si>
  <si>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</si>
  <si>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</si>
  <si>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</si>
  <si>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</si>
  <si>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</si>
  <si>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</si>
  <si>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</si>
  <si>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</si>
  <si>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</si>
  <si>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</si>
  <si>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</si>
  <si>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</si>
  <si>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</si>
  <si>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</si>
  <si>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</si>
  <si>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</si>
  <si>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</si>
  <si>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</si>
  <si>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</si>
  <si>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</si>
  <si>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</si>
  <si>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</si>
  <si>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</si>
  <si>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</si>
  <si>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</si>
  <si>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</si>
  <si>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</si>
  <si>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</si>
  <si>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</si>
  <si>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</si>
  <si>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</si>
  <si>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</si>
  <si>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</si>
  <si>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</si>
  <si>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</si>
  <si>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</si>
  <si>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</si>
  <si>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</si>
  <si>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</si>
  <si>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</si>
  <si>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</si>
  <si>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</si>
  <si>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</si>
  <si>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</si>
  <si>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</si>
  <si>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</si>
  <si>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</si>
  <si>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</si>
  <si>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</si>
  <si>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</si>
  <si>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</si>
  <si>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</si>
  <si>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</si>
  <si>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</si>
  <si>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</si>
  <si>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</si>
  <si>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</si>
  <si>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</si>
  <si>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</si>
  <si>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</si>
  <si>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</si>
  <si>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</si>
  <si>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</si>
  <si>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</si>
  <si>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</si>
  <si>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</si>
  <si>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</si>
  <si>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</si>
  <si>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</si>
  <si>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</si>
  <si>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</si>
  <si>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</si>
  <si>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</si>
  <si>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</si>
  <si>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</si>
  <si>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</si>
  <si>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</si>
  <si>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</si>
  <si>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</si>
  <si>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</si>
  <si>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</si>
  <si>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</si>
  <si>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</si>
  <si>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</si>
  <si>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</si>
  <si>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</si>
  <si>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</si>
  <si>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</si>
  <si>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</si>
  <si>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</si>
  <si>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</si>
  <si>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</si>
  <si>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</si>
  <si>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</si>
  <si>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</si>
  <si>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</si>
  <si>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</si>
  <si>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</si>
  <si>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</si>
  <si>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</si>
  <si>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</si>
  <si>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</si>
  <si>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</si>
  <si>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</si>
  <si>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</si>
  <si>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</si>
  <si>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</si>
  <si>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</si>
  <si>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</si>
  <si>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</si>
  <si>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</si>
  <si>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</si>
  <si>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</si>
  <si>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</si>
  <si>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</si>
  <si>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</si>
  <si>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</si>
  <si>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</si>
  <si>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</si>
  <si>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</si>
  <si>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</si>
  <si>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</si>
  <si>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</si>
  <si>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</si>
  <si>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</si>
  <si>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</si>
  <si>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</si>
  <si>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</si>
  <si>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</si>
  <si>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</si>
  <si>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</si>
  <si>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</si>
  <si>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</si>
  <si>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</si>
  <si>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</si>
  <si>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</si>
  <si>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</si>
  <si>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</si>
  <si>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</si>
  <si>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</si>
  <si>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</si>
  <si>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</si>
  <si>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</si>
  <si>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</si>
  <si>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</si>
  <si>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</si>
  <si>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</si>
  <si>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</si>
  <si>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</si>
  <si>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</si>
  <si>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</si>
  <si>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</si>
  <si>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</si>
  <si>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</si>
  <si>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</si>
  <si>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</si>
  <si>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</si>
  <si>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</si>
  <si>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</si>
  <si>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</si>
  <si>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</si>
  <si>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</si>
  <si>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</si>
  <si>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</si>
  <si>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</si>
  <si>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</si>
  <si>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</si>
  <si>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</si>
  <si>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</si>
  <si>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</si>
  <si>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</si>
  <si>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</si>
  <si>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</si>
  <si>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</si>
  <si>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</si>
  <si>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</si>
  <si>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</si>
  <si>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</si>
  <si>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</si>
  <si>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</si>
  <si>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</si>
  <si>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</si>
  <si>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</si>
  <si>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</si>
  <si>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</si>
  <si>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</si>
  <si>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</si>
  <si>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</si>
  <si>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</si>
  <si>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</si>
  <si>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</si>
  <si>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</si>
  <si>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</si>
  <si>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</si>
  <si>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</si>
  <si>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</si>
  <si>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</si>
  <si>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</si>
  <si>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</si>
  <si>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</si>
  <si>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</si>
  <si>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</si>
  <si>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</si>
  <si>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</si>
  <si>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</si>
  <si>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</si>
  <si>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</si>
  <si>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</si>
  <si>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</si>
  <si>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</si>
  <si>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</si>
  <si>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</si>
  <si>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</si>
  <si>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</si>
  <si>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</si>
  <si>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</si>
  <si>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</si>
  <si>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</si>
  <si>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</si>
  <si>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</si>
  <si>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</si>
  <si>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</si>
  <si>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</si>
  <si>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</si>
  <si>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</si>
  <si>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</si>
  <si>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</si>
  <si>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</si>
  <si>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</si>
  <si>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</si>
  <si>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</si>
  <si>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</si>
  <si>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</si>
  <si>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</si>
  <si>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</si>
  <si>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</si>
  <si>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</si>
  <si>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</si>
  <si>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</si>
  <si>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</si>
  <si>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</si>
  <si>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</si>
  <si>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</si>
  <si>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</si>
  <si>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</si>
  <si>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</si>
  <si>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</si>
  <si>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</si>
  <si>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</si>
  <si>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</si>
  <si>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</si>
  <si>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</si>
  <si>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</si>
  <si>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</si>
  <si>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</si>
  <si>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</si>
  <si>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</si>
  <si>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</si>
  <si>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</si>
  <si>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</si>
  <si>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</si>
  <si>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</si>
  <si>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</si>
  <si>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</si>
  <si>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</si>
  <si>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</si>
  <si>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</si>
  <si>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</si>
  <si>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</si>
  <si>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</si>
  <si>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</si>
  <si>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</si>
  <si>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</si>
  <si>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</si>
  <si>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</si>
  <si>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</si>
  <si>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</si>
  <si>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</si>
  <si>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</si>
  <si>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</si>
  <si>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</si>
  <si>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</si>
  <si>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</si>
  <si>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</si>
  <si>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</si>
  <si>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</si>
  <si>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</si>
  <si>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</si>
  <si>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</si>
  <si>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</si>
  <si>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</si>
  <si>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</si>
  <si>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</si>
  <si>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</si>
  <si>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</si>
  <si>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</si>
  <si>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</si>
  <si>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</si>
  <si>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</si>
  <si>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</si>
  <si>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</si>
  <si>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</si>
  <si>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</si>
  <si>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</si>
  <si>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</si>
  <si>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</si>
  <si>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</si>
  <si>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</si>
  <si>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</si>
  <si>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</si>
  <si>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</si>
  <si>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</si>
  <si>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</si>
  <si>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</si>
  <si>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</si>
  <si>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</si>
  <si>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</si>
  <si>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</si>
  <si>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</si>
  <si>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</si>
  <si>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</si>
  <si>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</si>
  <si>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</si>
  <si>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</si>
  <si>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</si>
  <si>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</si>
  <si>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</si>
  <si>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</si>
  <si>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</si>
  <si>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</si>
  <si>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</si>
  <si>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</si>
  <si>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</si>
  <si>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</si>
  <si>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</si>
  <si>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</si>
  <si>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</si>
  <si>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</si>
  <si>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</si>
  <si>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</si>
  <si>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</si>
  <si>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</si>
  <si>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</si>
  <si>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</si>
  <si>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</si>
  <si>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</si>
  <si>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</si>
  <si>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</si>
  <si>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</si>
  <si>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</si>
  <si>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</si>
  <si>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</si>
  <si>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</si>
  <si>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</si>
  <si>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</si>
  <si>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</si>
  <si>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</si>
  <si>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</si>
  <si>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</si>
  <si>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</si>
  <si>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</si>
  <si>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</si>
  <si>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</si>
  <si>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</si>
  <si>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</si>
  <si>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</si>
  <si>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</si>
  <si>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</si>
  <si>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</si>
  <si>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</si>
  <si>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</si>
  <si>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</si>
  <si>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</si>
  <si>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</si>
  <si>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</si>
  <si>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</si>
  <si>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</si>
  <si>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</si>
  <si>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</si>
  <si>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</si>
  <si>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</si>
  <si>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</si>
  <si>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</si>
  <si>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</si>
  <si>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</si>
  <si>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</si>
  <si>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</si>
  <si>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</si>
  <si>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</si>
  <si>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</si>
  <si>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</si>
  <si>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</si>
  <si>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</si>
  <si>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</si>
  <si>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</si>
  <si>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</si>
  <si>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</si>
  <si>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</si>
  <si>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</si>
  <si>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</si>
  <si>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</si>
  <si>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</si>
  <si>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</si>
  <si>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</si>
  <si>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</si>
  <si>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</si>
  <si>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</si>
  <si>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</si>
  <si>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</si>
  <si>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</si>
  <si>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</si>
  <si>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</si>
  <si>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</si>
  <si>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</si>
  <si>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</si>
  <si>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</si>
  <si>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</si>
  <si>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</si>
  <si>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</si>
  <si>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</si>
  <si>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</si>
  <si>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</si>
  <si>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</si>
  <si>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</si>
  <si>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</si>
  <si>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</si>
  <si>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</si>
  <si>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</si>
  <si>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</si>
  <si>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</si>
  <si>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</si>
  <si>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</si>
  <si>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</si>
  <si>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</si>
  <si>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</si>
  <si>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</si>
  <si>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</si>
  <si>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</si>
  <si>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</si>
  <si>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</si>
  <si>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</si>
  <si>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</si>
  <si>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</si>
  <si>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</si>
  <si>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</si>
  <si>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</si>
  <si>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</si>
  <si>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</si>
  <si>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</si>
  <si>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</si>
  <si>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</si>
  <si>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</si>
  <si>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</si>
  <si>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</si>
  <si>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</si>
  <si>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</si>
  <si>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</si>
  <si>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</si>
  <si>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</si>
  <si>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</si>
  <si>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</si>
  <si>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</si>
  <si>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</si>
  <si>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</si>
  <si>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</si>
  <si>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</si>
  <si>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</si>
  <si>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</si>
  <si>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</si>
  <si>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</si>
  <si>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</si>
  <si>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</si>
  <si>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</si>
  <si>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</si>
  <si>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</si>
  <si>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</si>
  <si>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</si>
  <si>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</si>
  <si>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</si>
  <si>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</si>
  <si>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</si>
  <si>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</si>
  <si>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</si>
  <si>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</si>
  <si>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</si>
  <si>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</si>
  <si>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</si>
  <si>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</si>
  <si>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</si>
  <si>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</si>
  <si>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</si>
  <si>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</si>
  <si>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</si>
  <si>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</si>
  <si>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</si>
  <si>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</si>
  <si>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</si>
  <si>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</si>
  <si>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</si>
  <si>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</si>
  <si>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</si>
  <si>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</si>
  <si>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</si>
  <si>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</si>
  <si>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</si>
  <si>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</si>
  <si>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</si>
  <si>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</si>
  <si>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</si>
  <si>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</si>
  <si>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</si>
  <si>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</si>
  <si>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</si>
  <si>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</si>
  <si>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</si>
  <si>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</si>
  <si>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</si>
  <si>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</si>
  <si>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</si>
  <si>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</si>
  <si>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</si>
  <si>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</si>
  <si>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</si>
  <si>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</si>
  <si>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</si>
  <si>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</si>
  <si>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</si>
  <si>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</si>
  <si>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</si>
  <si>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</si>
  <si>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</si>
  <si>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</si>
  <si>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</si>
  <si>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</si>
  <si>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</si>
  <si>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</si>
  <si>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</si>
  <si>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</si>
  <si>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</si>
  <si>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</si>
  <si>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</si>
  <si>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</si>
  <si>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</si>
  <si>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</si>
  <si>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</si>
  <si>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</si>
  <si>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</si>
  <si>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</si>
  <si>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</si>
  <si>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</si>
  <si>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</si>
  <si>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</si>
  <si>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</si>
  <si>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</si>
  <si>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</si>
  <si>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</si>
  <si>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</si>
  <si>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</si>
  <si>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</si>
  <si>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</si>
  <si>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</si>
  <si>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</si>
  <si>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</si>
  <si>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</si>
  <si>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</si>
  <si>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</si>
  <si>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</si>
  <si>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</si>
  <si>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</si>
  <si>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</si>
  <si>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</si>
  <si>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</si>
  <si>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</si>
  <si>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</si>
  <si>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</si>
  <si>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</si>
  <si>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</si>
  <si>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</si>
  <si>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</si>
  <si>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</si>
  <si>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</si>
  <si>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</si>
  <si>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</si>
  <si>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</si>
  <si>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</si>
  <si>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</si>
  <si>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</si>
  <si>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</si>
  <si>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</si>
  <si>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</si>
  <si>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</si>
  <si>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</si>
  <si>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</si>
  <si>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</si>
  <si>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</si>
  <si>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</si>
  <si>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</si>
  <si>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</si>
  <si>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</si>
  <si>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</si>
  <si>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</si>
  <si>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</si>
  <si>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</si>
  <si>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</si>
  <si>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</si>
  <si>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</si>
  <si>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</si>
  <si>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</si>
  <si>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</si>
  <si>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</si>
  <si>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</si>
  <si>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</si>
  <si>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</si>
  <si>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</si>
  <si>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</si>
  <si>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</si>
  <si>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</si>
  <si>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</si>
  <si>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</si>
  <si>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</si>
  <si>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</si>
  <si>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</si>
  <si>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</si>
  <si>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</si>
  <si>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</si>
  <si>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</si>
  <si>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</si>
  <si>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</si>
  <si>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</si>
  <si>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</si>
  <si>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</si>
  <si>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</si>
  <si>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</si>
  <si>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</si>
  <si>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</si>
  <si>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</si>
  <si>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</si>
  <si>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</si>
  <si>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</si>
  <si>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</si>
  <si>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</si>
  <si>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</si>
  <si>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</si>
  <si>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</si>
  <si>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</si>
  <si>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</si>
  <si>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</si>
  <si>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</si>
  <si>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</si>
  <si>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</si>
  <si>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</si>
  <si>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</si>
  <si>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</si>
  <si>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</si>
  <si>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</si>
  <si>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</si>
  <si>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</si>
  <si>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</si>
  <si>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</si>
  <si>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</si>
  <si>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</si>
  <si>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</si>
  <si>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</si>
  <si>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</si>
  <si>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</si>
  <si>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</si>
  <si>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</si>
  <si>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</si>
  <si>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</si>
  <si>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</si>
  <si>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</si>
  <si>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</si>
  <si>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</si>
  <si>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</si>
  <si>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</si>
  <si>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</si>
  <si>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</si>
  <si>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</si>
  <si>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</si>
  <si>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</si>
  <si>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</si>
  <si>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</si>
  <si>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</si>
  <si>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</si>
  <si>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</si>
  <si>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</si>
  <si>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</si>
  <si>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</si>
  <si>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</si>
  <si>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</si>
  <si>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</si>
  <si>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</si>
  <si>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</si>
  <si>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</si>
  <si>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</si>
  <si>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</si>
  <si>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</si>
  <si>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</si>
  <si>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</si>
  <si>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</si>
  <si>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</si>
  <si>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</si>
  <si>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</si>
  <si>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</si>
  <si>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</si>
  <si>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</si>
  <si>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</si>
  <si>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</si>
  <si>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</si>
  <si>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</si>
  <si>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</si>
  <si>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</si>
  <si>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</si>
  <si>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</si>
  <si>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</si>
  <si>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</si>
  <si>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</si>
  <si>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</si>
  <si>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</si>
  <si>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</si>
  <si>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</si>
  <si>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</si>
  <si>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</si>
  <si>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</si>
  <si>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</si>
  <si>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</si>
  <si>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</si>
  <si>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</si>
  <si>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</si>
  <si>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</si>
  <si>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</si>
  <si>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</si>
  <si>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</si>
  <si>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</si>
  <si>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</si>
  <si>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</si>
  <si>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</si>
  <si>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</si>
  <si>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</si>
  <si>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</si>
  <si>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</si>
  <si>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</si>
  <si>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</si>
  <si>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</si>
  <si>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</si>
  <si>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</si>
  <si>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</si>
  <si>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</si>
  <si>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</si>
  <si>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</si>
  <si>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</si>
  <si>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</si>
  <si>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</si>
  <si>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</si>
  <si>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</si>
  <si>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</si>
  <si>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</si>
  <si>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</si>
  <si>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</si>
  <si>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</si>
  <si>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</si>
  <si>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</si>
  <si>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</si>
  <si>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</si>
  <si>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</si>
  <si>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</si>
  <si>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</si>
  <si>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</si>
  <si>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</si>
  <si>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</si>
  <si>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</si>
  <si>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</si>
  <si>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</si>
  <si>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</si>
  <si>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</si>
  <si>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</si>
  <si>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</si>
  <si>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</si>
  <si>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</si>
  <si>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</si>
  <si>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</si>
  <si>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</si>
  <si>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</si>
  <si>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</si>
  <si>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</si>
  <si>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</si>
  <si>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</si>
  <si>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</si>
  <si>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</si>
  <si>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</si>
  <si>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</si>
  <si>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</si>
  <si>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</si>
  <si>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</si>
  <si>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</si>
  <si>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</si>
  <si>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</si>
  <si>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</si>
  <si>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</si>
  <si>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</si>
  <si>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</si>
  <si>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</si>
  <si>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</si>
  <si>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</si>
  <si>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</si>
  <si>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</si>
  <si>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</si>
  <si>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</si>
  <si>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</si>
  <si>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</si>
  <si>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</si>
  <si>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</si>
  <si>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</si>
  <si>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</si>
  <si>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</si>
  <si>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</si>
  <si>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</si>
  <si>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</si>
  <si>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</si>
  <si>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</si>
  <si>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</si>
  <si>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</si>
  <si>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</si>
  <si>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</si>
  <si>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</si>
  <si>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</si>
  <si>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</si>
  <si>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</si>
  <si>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</si>
  <si>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</si>
  <si>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</si>
  <si>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</si>
  <si>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</si>
  <si>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</si>
  <si>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</si>
  <si>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</si>
  <si>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</si>
  <si>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</si>
  <si>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</si>
  <si>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</si>
  <si>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</si>
  <si>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</si>
  <si>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</si>
  <si>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</si>
  <si>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</si>
  <si>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</si>
  <si>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</si>
  <si>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</si>
  <si>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</si>
  <si>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</si>
  <si>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</si>
  <si>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</si>
  <si>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</si>
  <si>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</si>
  <si>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</si>
  <si>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</si>
  <si>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</si>
  <si>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</si>
  <si>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</si>
  <si>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</si>
  <si>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</si>
  <si>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</si>
  <si>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</si>
  <si>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</si>
  <si>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</si>
  <si>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</si>
  <si>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</si>
  <si>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</si>
  <si>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</si>
  <si>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</si>
  <si>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</si>
  <si>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</si>
  <si>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</si>
  <si>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</si>
  <si>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</si>
  <si>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</si>
  <si>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</si>
  <si>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</si>
  <si>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</si>
  <si>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</si>
  <si>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</si>
  <si>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</si>
  <si>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</si>
  <si>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</si>
  <si>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</si>
  <si>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</si>
  <si>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</si>
  <si>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</si>
  <si>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</si>
  <si>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</si>
  <si>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</si>
  <si>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</si>
  <si>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</si>
  <si>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</si>
  <si>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</si>
  <si>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</si>
  <si>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</si>
  <si>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</si>
  <si>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</si>
  <si>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</si>
  <si>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</si>
  <si>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</si>
  <si>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</si>
  <si>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</si>
  <si>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</si>
  <si>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</si>
  <si>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</si>
  <si>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</si>
  <si>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</si>
  <si>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</si>
  <si>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</si>
  <si>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</si>
  <si>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</si>
  <si>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</si>
  <si>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</si>
  <si>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</si>
  <si>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</si>
  <si>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</si>
  <si>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</si>
  <si>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</si>
  <si>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</si>
  <si>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</si>
  <si>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</si>
  <si>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</si>
  <si>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</si>
  <si>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</si>
  <si>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</si>
  <si>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</si>
  <si>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</si>
  <si>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</si>
  <si>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</si>
  <si>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</si>
  <si>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</si>
  <si>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</si>
  <si>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</si>
  <si>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</si>
  <si>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</si>
  <si>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</si>
  <si>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</si>
  <si>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</si>
  <si>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</si>
  <si>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</si>
  <si>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</si>
  <si>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</si>
  <si>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</si>
  <si>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</si>
  <si>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</si>
  <si>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</si>
  <si>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</si>
  <si>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</si>
  <si>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</si>
  <si>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</si>
  <si>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</si>
  <si>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</si>
  <si>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</si>
  <si>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</si>
  <si>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</si>
  <si>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</si>
  <si>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</si>
  <si>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</si>
  <si>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</si>
  <si>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</si>
  <si>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</si>
  <si>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</si>
  <si>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</si>
  <si>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</si>
  <si>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</si>
  <si>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</si>
  <si>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</si>
  <si>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</si>
  <si>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</si>
  <si>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</si>
  <si>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</si>
  <si>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</si>
  <si>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</si>
  <si>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</si>
  <si>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</si>
  <si>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</si>
  <si>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</si>
  <si>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</si>
  <si>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</si>
  <si>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</si>
  <si>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</si>
  <si>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</si>
  <si>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</si>
  <si>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</si>
  <si>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</si>
  <si>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</si>
  <si>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</si>
  <si>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</si>
  <si>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</si>
  <si>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</si>
  <si>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</si>
  <si>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</si>
  <si>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</si>
  <si>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</si>
  <si>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</si>
  <si>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</si>
  <si>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</si>
  <si>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</si>
  <si>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</si>
  <si>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</si>
  <si>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</si>
  <si>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</si>
  <si>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</si>
  <si>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</si>
  <si>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</si>
  <si>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</si>
  <si>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</si>
  <si>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</si>
  <si>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</si>
  <si>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</si>
  <si>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</si>
  <si>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</si>
  <si>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</si>
  <si>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</si>
  <si>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</si>
  <si>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</si>
  <si>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</si>
  <si>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</si>
  <si>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</si>
  <si>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</si>
  <si>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</si>
  <si>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</si>
  <si>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</si>
  <si>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</si>
  <si>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</si>
  <si>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</si>
  <si>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</si>
  <si>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</si>
  <si>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</si>
  <si>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</si>
  <si>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</si>
  <si>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</si>
  <si>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</si>
  <si>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</si>
  <si>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</si>
  <si>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</si>
  <si>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</si>
  <si>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</si>
  <si>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</si>
  <si>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</si>
  <si>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</si>
  <si>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</si>
  <si>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</si>
  <si>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</si>
  <si>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</si>
  <si>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</si>
  <si>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</si>
  <si>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</si>
  <si>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</si>
  <si>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</si>
  <si>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</si>
  <si>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</si>
  <si>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</si>
  <si>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</si>
  <si>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</si>
  <si>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</si>
  <si>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</si>
  <si>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</si>
  <si>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</si>
  <si>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</si>
  <si>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</si>
  <si>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</si>
  <si>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</si>
  <si>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</si>
  <si>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</si>
  <si>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</si>
  <si>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</si>
  <si>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</si>
  <si>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</si>
  <si>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</si>
  <si>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</si>
  <si>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</si>
  <si>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</si>
  <si>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</si>
  <si>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</si>
  <si>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</si>
  <si>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</si>
  <si>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</si>
  <si>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</si>
  <si>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</si>
  <si>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</si>
  <si>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</si>
  <si>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</si>
  <si>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</si>
  <si>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</si>
  <si>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</si>
  <si>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</si>
  <si>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</si>
  <si>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</si>
  <si>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</si>
  <si>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</si>
  <si>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</si>
  <si>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</si>
  <si>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</si>
  <si>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</si>
  <si>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</si>
  <si>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</si>
  <si>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</si>
  <si>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</si>
  <si>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</si>
  <si>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</si>
  <si>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</si>
  <si>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</si>
  <si>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</si>
  <si>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</si>
  <si>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</si>
  <si>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</si>
  <si>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</si>
  <si>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</si>
  <si>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</si>
  <si>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</si>
  <si>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</si>
  <si>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</si>
  <si>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</si>
  <si>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</si>
  <si>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</si>
  <si>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</si>
  <si>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</si>
  <si>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</si>
  <si>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</si>
  <si>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</si>
  <si>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</si>
  <si>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</si>
  <si>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</si>
  <si>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</si>
  <si>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</si>
  <si>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</si>
  <si>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</si>
  <si>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</si>
  <si>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</si>
  <si>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</si>
  <si>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</si>
  <si>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</si>
  <si>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</si>
  <si>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</si>
  <si>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</si>
  <si>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</si>
  <si>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</si>
  <si>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</si>
  <si>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</si>
  <si>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</si>
  <si>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</si>
  <si>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</si>
  <si>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</si>
  <si>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</si>
  <si>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</si>
  <si>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</si>
  <si>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</si>
  <si>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</si>
  <si>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</si>
  <si>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</si>
  <si>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</si>
  <si>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</si>
  <si>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</si>
  <si>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</si>
  <si>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</si>
  <si>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</si>
  <si>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</si>
  <si>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</si>
  <si>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</si>
  <si>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</si>
  <si>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</si>
  <si>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</si>
  <si>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</si>
  <si>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</si>
  <si>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</si>
  <si>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</si>
  <si>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</si>
  <si>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</si>
  <si>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</si>
  <si>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</si>
  <si>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</si>
  <si>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</si>
  <si>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</si>
  <si>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</si>
  <si>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</si>
  <si>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</si>
  <si>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</si>
  <si>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</si>
  <si>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</si>
  <si>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</si>
  <si>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</si>
  <si>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</si>
  <si>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</si>
  <si>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</si>
  <si>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</si>
  <si>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</si>
  <si>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</si>
  <si>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</si>
  <si>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</si>
  <si>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</si>
  <si>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</si>
  <si>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</si>
  <si>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</si>
  <si>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</si>
  <si>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</si>
  <si>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</si>
  <si>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</si>
  <si>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</si>
  <si>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</si>
  <si>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</si>
  <si>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</si>
  <si>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</si>
  <si>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</si>
  <si>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</si>
  <si>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</si>
  <si>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</si>
  <si>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</si>
  <si>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</si>
  <si>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</si>
  <si>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</si>
  <si>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</si>
  <si>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</si>
  <si>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</si>
  <si>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</si>
  <si>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</si>
  <si>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</si>
  <si>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</si>
  <si>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</si>
  <si>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</si>
  <si>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</si>
  <si>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</si>
  <si>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</si>
  <si>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</si>
  <si>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</si>
  <si>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</si>
  <si>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</si>
  <si>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</si>
  <si>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</si>
  <si>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</si>
  <si>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</si>
  <si>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</si>
  <si>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</si>
  <si>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</si>
  <si>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</si>
  <si>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</si>
  <si>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</si>
  <si>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</si>
  <si>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</si>
  <si>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</si>
  <si>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</si>
  <si>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</si>
  <si>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</si>
  <si>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</si>
  <si>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</si>
  <si>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</si>
  <si>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</si>
  <si>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</si>
  <si>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</si>
  <si>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</si>
  <si>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</si>
  <si>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</si>
  <si>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</si>
  <si>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</si>
  <si>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</si>
  <si>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</si>
  <si>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</si>
  <si>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</si>
  <si>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</si>
  <si>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</si>
  <si>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</si>
  <si>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</si>
  <si>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</si>
  <si>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</si>
  <si>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</si>
  <si>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</si>
  <si>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</si>
  <si>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</si>
  <si>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</si>
  <si>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</si>
  <si>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</si>
  <si>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</si>
  <si>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</si>
  <si>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</si>
  <si>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</si>
  <si>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</si>
  <si>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</si>
  <si>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</si>
  <si>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</si>
  <si>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</si>
  <si>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</si>
  <si>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</si>
  <si>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</si>
  <si>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</si>
  <si>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</si>
  <si>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</si>
  <si>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</si>
  <si>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</si>
  <si>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</si>
  <si>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</si>
  <si>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</si>
  <si>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</si>
  <si>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</si>
  <si>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</si>
  <si>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</si>
  <si>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</si>
  <si>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</si>
  <si>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</si>
  <si>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</si>
  <si>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</si>
  <si>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</si>
  <si>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</si>
  <si>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</si>
  <si>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</si>
  <si>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</si>
  <si>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</si>
  <si>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</si>
  <si>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</si>
  <si>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</si>
  <si>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</si>
  <si>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</si>
  <si>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</si>
  <si>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</si>
  <si>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</si>
  <si>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</si>
  <si>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</si>
  <si>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</si>
  <si>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</si>
  <si>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</si>
  <si>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</si>
  <si>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</si>
  <si>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</si>
  <si>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</si>
  <si>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</si>
  <si>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</si>
  <si>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</si>
  <si>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</si>
  <si>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</si>
  <si>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</si>
  <si>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</si>
  <si>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</si>
  <si>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</si>
  <si>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</si>
  <si>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</si>
  <si>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</si>
  <si>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</si>
  <si>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</si>
  <si>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</si>
  <si>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</si>
  <si>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</si>
  <si>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</si>
  <si>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</si>
  <si>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</si>
  <si>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</si>
  <si>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</si>
  <si>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</si>
  <si>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</si>
  <si>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</si>
  <si>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</si>
  <si>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</si>
  <si>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</si>
  <si>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</si>
  <si>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</si>
  <si>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</si>
  <si>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</si>
  <si>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</si>
  <si>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</si>
  <si>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</si>
  <si>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</si>
  <si>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</si>
  <si>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</si>
  <si>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</si>
  <si>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</si>
  <si>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</si>
  <si>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</si>
  <si>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</si>
  <si>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</si>
  <si>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</si>
  <si>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</si>
  <si>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</si>
  <si>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</si>
  <si>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</si>
  <si>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</si>
  <si>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</si>
  <si>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</si>
  <si>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</si>
  <si>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</si>
  <si>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</si>
  <si>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</si>
  <si>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</si>
  <si>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</si>
  <si>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</si>
  <si>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</si>
  <si>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</si>
  <si>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</si>
  <si>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</si>
  <si>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</si>
  <si>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</si>
  <si>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</si>
  <si>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</si>
  <si>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</si>
  <si>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</si>
  <si>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</si>
  <si>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</si>
  <si>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</si>
  <si>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</si>
  <si>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</si>
  <si>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</si>
  <si>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</si>
  <si>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</si>
  <si>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</si>
  <si>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</si>
  <si>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</si>
  <si>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</si>
  <si>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</si>
  <si>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</si>
  <si>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</si>
  <si>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</si>
  <si>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</si>
  <si>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</si>
  <si>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</si>
  <si>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</si>
  <si>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</si>
  <si>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</si>
  <si>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</si>
  <si>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</si>
  <si>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</si>
  <si>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</si>
  <si>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</si>
  <si>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</si>
  <si>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</si>
  <si>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</si>
  <si>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</si>
  <si>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</si>
  <si>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</si>
  <si>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</si>
  <si>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</si>
  <si>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</si>
  <si>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</si>
  <si>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</si>
  <si>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</si>
  <si>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</si>
  <si>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</si>
  <si>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</si>
  <si>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</si>
  <si>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</si>
  <si>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</si>
  <si>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</si>
  <si>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</si>
  <si>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</si>
  <si>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</si>
  <si>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</si>
  <si>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</si>
  <si>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</si>
  <si>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</si>
  <si>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</si>
  <si>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</si>
  <si>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</si>
  <si>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</si>
  <si>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</si>
  <si>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</si>
  <si>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</si>
  <si>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</si>
  <si>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</si>
  <si>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</si>
  <si>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</si>
  <si>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</si>
  <si>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</si>
  <si>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</si>
  <si>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</si>
  <si>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</si>
  <si>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</si>
  <si>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</si>
  <si>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</si>
  <si>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</si>
  <si>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</si>
  <si>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</si>
  <si>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</si>
  <si>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</si>
  <si>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</si>
  <si>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</si>
  <si>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</si>
  <si>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</si>
  <si>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</si>
  <si>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</si>
  <si>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</si>
  <si>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</si>
  <si>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</si>
  <si>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</si>
  <si>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</si>
  <si>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</si>
  <si>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</si>
  <si>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</si>
  <si>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</si>
  <si>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</si>
  <si>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</si>
  <si>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</si>
  <si>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</si>
  <si>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</si>
  <si>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</si>
  <si>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</si>
  <si>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</si>
  <si>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</si>
  <si>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</si>
  <si>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</si>
  <si>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</si>
  <si>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</si>
  <si>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</si>
  <si>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</si>
  <si>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</si>
  <si>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</si>
  <si>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</si>
  <si>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</si>
  <si>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</si>
  <si>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</si>
  <si>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</si>
  <si>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</si>
  <si>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</si>
  <si>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</si>
  <si>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</si>
  <si>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</si>
  <si>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</si>
  <si>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</si>
  <si>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</si>
  <si>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</si>
  <si>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</si>
  <si>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</si>
  <si>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</si>
  <si>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</si>
  <si>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</si>
  <si>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</si>
  <si>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</si>
  <si>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</si>
  <si>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</si>
  <si>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</si>
  <si>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</si>
  <si>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</si>
  <si>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</si>
  <si>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</si>
  <si>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</si>
  <si>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</si>
  <si>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</si>
  <si>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</si>
  <si>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</si>
  <si>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</si>
  <si>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</si>
  <si>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</si>
  <si>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</si>
  <si>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</si>
  <si>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</si>
  <si>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</si>
  <si>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</si>
  <si>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</si>
  <si>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</si>
  <si>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</si>
  <si>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</si>
  <si>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</si>
  <si>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</si>
  <si>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</si>
  <si>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</si>
  <si>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</si>
  <si>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</si>
  <si>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</si>
  <si>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</si>
  <si>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</si>
  <si>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</si>
  <si>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</si>
  <si>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</si>
  <si>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</si>
  <si>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</si>
  <si>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</si>
  <si>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</si>
  <si>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</si>
  <si>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</si>
  <si>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</si>
  <si>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</si>
  <si>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</si>
  <si>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</si>
  <si>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</si>
  <si>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</si>
  <si>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</si>
  <si>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</si>
  <si>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</si>
  <si>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</si>
  <si>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</si>
  <si>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</si>
  <si>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</si>
  <si>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</si>
  <si>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</si>
  <si>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</si>
  <si>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</si>
  <si>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</si>
  <si>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</si>
  <si>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</si>
  <si>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</si>
  <si>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</si>
  <si>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</si>
  <si>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</si>
  <si>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</si>
  <si>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</si>
  <si>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</si>
  <si>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</si>
  <si>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</si>
  <si>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</si>
  <si>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</si>
  <si>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</si>
  <si>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</si>
  <si>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</si>
  <si>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</si>
  <si>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</si>
  <si>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</si>
  <si>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</si>
  <si>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</si>
  <si>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</si>
  <si>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</si>
  <si>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</si>
  <si>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</si>
  <si>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</si>
  <si>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</si>
  <si>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</si>
  <si>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</si>
  <si>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</si>
  <si>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</si>
  <si>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</si>
  <si>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</si>
  <si>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</si>
  <si>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</si>
  <si>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</si>
  <si>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</si>
  <si>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</si>
  <si>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</si>
  <si>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</si>
  <si>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</si>
  <si>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</si>
  <si>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</si>
  <si>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</si>
  <si>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</si>
  <si>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</si>
  <si>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</si>
  <si>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</si>
  <si>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</si>
  <si>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</si>
  <si>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</si>
  <si>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</si>
  <si>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</si>
  <si>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</si>
  <si>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</si>
  <si>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</si>
  <si>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</si>
  <si>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</si>
  <si>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</si>
  <si>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</si>
  <si>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</si>
  <si>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</si>
  <si>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</si>
  <si>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</si>
  <si>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</si>
  <si>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</si>
  <si>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</si>
  <si>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</si>
  <si>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</si>
  <si>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</si>
  <si>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</si>
  <si>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</si>
  <si>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</si>
  <si>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</si>
  <si>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</si>
  <si>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</si>
  <si>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</si>
  <si>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</si>
  <si>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</si>
  <si>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</si>
  <si>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</si>
  <si>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</si>
  <si>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</si>
  <si>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</si>
  <si>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</si>
  <si>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</si>
  <si>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</si>
  <si>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</si>
  <si>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</si>
  <si>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</si>
  <si>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</si>
  <si>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</si>
  <si>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</si>
  <si>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</si>
  <si>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</si>
  <si>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</si>
  <si>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</si>
  <si>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</si>
  <si>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</si>
  <si>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</si>
  <si>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</si>
  <si>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</si>
  <si>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</si>
  <si>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</si>
  <si>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</si>
  <si>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</si>
  <si>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</si>
  <si>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</si>
  <si>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</si>
  <si>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</si>
  <si>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</si>
  <si>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</si>
  <si>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</si>
  <si>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</si>
  <si>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</si>
  <si>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</si>
  <si>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</si>
  <si>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</si>
  <si>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</si>
  <si>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</si>
  <si>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</si>
  <si>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</si>
  <si>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</si>
  <si>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</si>
  <si>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</si>
  <si>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</si>
  <si>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</si>
  <si>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</si>
  <si>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</si>
  <si>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</si>
  <si>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</si>
  <si>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</si>
  <si>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</si>
  <si>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</si>
  <si>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</si>
  <si>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</si>
  <si>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</si>
  <si>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</si>
  <si>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</si>
  <si>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</si>
  <si>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</si>
  <si>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</si>
  <si>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</si>
  <si>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</si>
  <si>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</si>
  <si>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</si>
  <si>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</si>
  <si>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</si>
  <si>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</si>
  <si>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</si>
  <si>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</si>
  <si>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</si>
  <si>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</si>
  <si>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</si>
  <si>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</si>
  <si>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</si>
  <si>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</si>
  <si>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</si>
  <si>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</si>
  <si>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</si>
  <si>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</si>
  <si>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</si>
  <si>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</si>
  <si>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</si>
  <si>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</si>
  <si>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</si>
  <si>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</si>
  <si>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</si>
  <si>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</si>
  <si>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</si>
  <si>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</si>
  <si>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</si>
  <si>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</si>
  <si>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</si>
  <si>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</si>
  <si>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</si>
  <si>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</si>
  <si>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</si>
  <si>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</si>
  <si>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</si>
  <si>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</si>
  <si>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</si>
  <si>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</si>
  <si>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</si>
  <si>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</si>
  <si>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</si>
  <si>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</si>
  <si>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</si>
  <si>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</si>
  <si>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</si>
  <si>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</si>
  <si>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</si>
  <si>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</si>
  <si>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</si>
  <si>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</si>
  <si>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</si>
  <si>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</si>
  <si>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</si>
  <si>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</si>
  <si>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</si>
  <si>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</si>
  <si>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</si>
  <si>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</si>
  <si>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</si>
  <si>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</si>
  <si>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</si>
  <si>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</si>
  <si>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</si>
  <si>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</si>
  <si>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</si>
  <si>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</si>
  <si>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</si>
  <si>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</si>
  <si>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</si>
  <si>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</si>
  <si>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</si>
  <si>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</si>
  <si>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</si>
  <si>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</si>
  <si>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</si>
  <si>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</si>
  <si>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</si>
  <si>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</si>
  <si>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</si>
  <si>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</si>
  <si>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</si>
  <si>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</si>
  <si>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</si>
  <si>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</si>
  <si>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</si>
  <si>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</si>
  <si>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</si>
  <si>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</si>
  <si>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</si>
  <si>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</si>
  <si>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</si>
  <si>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</si>
  <si>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</si>
  <si>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</si>
  <si>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</si>
  <si>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</si>
  <si>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</si>
  <si>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</si>
  <si>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</si>
  <si>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</si>
  <si>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</si>
  <si>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</si>
  <si>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</si>
  <si>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</si>
  <si>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</si>
  <si>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</si>
  <si>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</si>
  <si>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</si>
  <si>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</si>
  <si>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</si>
  <si>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</si>
  <si>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</si>
  <si>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</si>
  <si>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</si>
  <si>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</si>
  <si>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</si>
  <si>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</si>
  <si>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</si>
  <si>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</si>
  <si>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</si>
  <si>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</si>
  <si>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</si>
  <si>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</si>
  <si>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</si>
  <si>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</si>
  <si>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</si>
  <si>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</si>
  <si>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</si>
  <si>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</si>
  <si>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</si>
  <si>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</si>
  <si>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</si>
  <si>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</si>
  <si>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</si>
  <si>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</si>
  <si>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</si>
  <si>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</si>
  <si>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</si>
  <si>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</si>
  <si>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</si>
  <si>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</si>
  <si>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</si>
  <si>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</si>
  <si>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</si>
  <si>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</si>
  <si>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</si>
  <si>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</si>
  <si>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</si>
  <si>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</si>
  <si>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</si>
  <si>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</si>
  <si>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</si>
  <si>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</si>
  <si>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</si>
  <si>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</si>
  <si>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</si>
  <si>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</si>
  <si>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</si>
  <si>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</si>
  <si>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</si>
  <si>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</si>
  <si>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</si>
  <si>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</si>
  <si>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</si>
  <si>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</si>
  <si>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</si>
  <si>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</si>
  <si>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</si>
  <si>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</si>
  <si>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</si>
  <si>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</si>
  <si>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</si>
  <si>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</si>
  <si>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</si>
  <si>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</si>
  <si>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</si>
  <si>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</si>
  <si>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</si>
  <si>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</si>
  <si>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</si>
  <si>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</si>
  <si>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</si>
  <si>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</si>
  <si>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</si>
  <si>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</si>
  <si>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</si>
  <si>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</si>
  <si>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</si>
  <si>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</si>
  <si>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</si>
  <si>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</si>
  <si>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</si>
  <si>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</si>
  <si>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</si>
  <si>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</si>
  <si>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</si>
  <si>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</si>
  <si>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</si>
  <si>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</si>
  <si>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</si>
  <si>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</si>
  <si>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</si>
  <si>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</si>
  <si>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</si>
  <si>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</si>
  <si>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</si>
  <si>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</si>
  <si>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</si>
  <si>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</si>
  <si>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</si>
  <si>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</si>
  <si>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</si>
  <si>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</si>
  <si>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</si>
  <si>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</si>
  <si>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</si>
  <si>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</si>
  <si>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</si>
  <si>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</si>
  <si>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</si>
  <si>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</si>
  <si>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</si>
  <si>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</si>
  <si>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</si>
  <si>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</si>
  <si>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</si>
  <si>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</si>
  <si>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</si>
  <si>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</si>
  <si>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</si>
  <si>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</si>
  <si>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</si>
  <si>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</si>
  <si>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</si>
  <si>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</si>
  <si>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</si>
  <si>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</si>
  <si>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</si>
  <si>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</si>
  <si>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</si>
  <si>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</si>
  <si>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</si>
  <si>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</si>
  <si>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</si>
  <si>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</si>
  <si>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</si>
  <si>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</si>
  <si>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</si>
  <si>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</si>
  <si>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</si>
  <si>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</si>
  <si>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</si>
  <si>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</si>
  <si>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</si>
  <si>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</si>
  <si>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</si>
  <si>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</si>
  <si>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</si>
  <si>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</si>
  <si>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</si>
  <si>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</si>
  <si>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</si>
  <si>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</si>
  <si>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</si>
  <si>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</si>
  <si>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</si>
  <si>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</si>
  <si>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</si>
  <si>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</si>
  <si>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</si>
  <si>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</si>
  <si>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</si>
  <si>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</si>
  <si>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</si>
  <si>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</si>
  <si>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</si>
  <si>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</si>
  <si>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</si>
  <si>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</si>
  <si>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</si>
  <si>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</si>
  <si>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</si>
  <si>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</si>
  <si>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</si>
  <si>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</si>
  <si>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</si>
  <si>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</si>
  <si>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</si>
  <si>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</si>
  <si>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</si>
  <si>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</si>
  <si>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</si>
  <si>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</si>
  <si>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</si>
  <si>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</si>
  <si>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</si>
  <si>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</si>
  <si>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</si>
  <si>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</si>
  <si>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</si>
  <si>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</si>
  <si>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</si>
  <si>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</si>
  <si>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</si>
  <si>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</si>
  <si>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</si>
  <si>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</si>
  <si>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</si>
  <si>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</si>
  <si>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</si>
  <si>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</si>
  <si>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</si>
  <si>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</si>
  <si>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</si>
  <si>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</si>
  <si>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</si>
  <si>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</si>
  <si>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</si>
  <si>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</si>
  <si>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</si>
  <si>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</si>
  <si>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</si>
  <si>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</si>
  <si>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</si>
  <si>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</si>
  <si>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</si>
  <si>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</si>
  <si>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</si>
  <si>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</si>
  <si>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</si>
  <si>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</si>
  <si>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</si>
  <si>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</si>
  <si>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</si>
  <si>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</si>
  <si>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</si>
  <si>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</si>
  <si>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</si>
  <si>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</si>
  <si>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</si>
  <si>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</si>
  <si>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</si>
  <si>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</si>
  <si>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</si>
  <si>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</si>
  <si>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</si>
  <si>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</si>
  <si>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</si>
  <si>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</si>
  <si>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</si>
  <si>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</si>
  <si>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</si>
  <si>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</si>
  <si>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</si>
  <si>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</si>
  <si>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</si>
  <si>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</si>
  <si>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</si>
  <si>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</si>
  <si>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</si>
  <si>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</si>
  <si>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</si>
  <si>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</si>
  <si>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</si>
  <si>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</si>
  <si>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</si>
  <si>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</si>
  <si>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</si>
  <si>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</si>
  <si>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</si>
  <si>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</si>
  <si>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</si>
  <si>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</si>
  <si>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</si>
  <si>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</si>
  <si>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</si>
  <si>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</si>
  <si>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</si>
  <si>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</si>
  <si>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</si>
  <si>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</si>
  <si>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</si>
  <si>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</si>
  <si>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</si>
  <si>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</si>
  <si>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</si>
  <si>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</si>
  <si>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</si>
  <si>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</si>
  <si>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</si>
  <si>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</si>
  <si>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</si>
  <si>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</si>
  <si>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</si>
  <si>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</si>
  <si>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</si>
  <si>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</si>
  <si>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</si>
  <si>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</si>
  <si>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</si>
  <si>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</si>
  <si>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</si>
  <si>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</si>
  <si>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</si>
  <si>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</si>
  <si>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</si>
  <si>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</si>
  <si>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</si>
  <si>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</si>
  <si>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</si>
  <si>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</si>
  <si>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</si>
  <si>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</si>
  <si>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</si>
  <si>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</si>
  <si>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</si>
  <si>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</si>
  <si>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</si>
  <si>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</si>
  <si>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</si>
  <si>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</si>
  <si>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</si>
  <si>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</si>
  <si>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</si>
  <si>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</si>
  <si>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</si>
  <si>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</si>
  <si>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</si>
  <si>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</si>
  <si>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</si>
  <si>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</si>
  <si>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</si>
  <si>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</si>
  <si>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</si>
  <si>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</si>
  <si>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</si>
  <si>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</si>
  <si>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</si>
  <si>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</si>
  <si>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</si>
  <si>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</si>
  <si>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</si>
  <si>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</si>
  <si>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</si>
  <si>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</si>
  <si>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</si>
  <si>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</si>
  <si>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</si>
  <si>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</si>
  <si>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</si>
  <si>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</si>
  <si>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</si>
  <si>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</si>
  <si>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</si>
  <si>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</si>
  <si>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</si>
  <si>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</si>
  <si>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</si>
  <si>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</si>
  <si>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</si>
  <si>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</si>
  <si>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</si>
  <si>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</si>
  <si>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</si>
  <si>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</si>
  <si>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</si>
  <si>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</si>
  <si>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</si>
  <si>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</si>
  <si>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</si>
  <si>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</si>
  <si>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</si>
  <si>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</si>
  <si>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</si>
  <si>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</si>
  <si>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</si>
  <si>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</si>
  <si>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</si>
  <si>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</si>
  <si>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</si>
  <si>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</si>
  <si>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</si>
  <si>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</si>
  <si>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</si>
  <si>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</si>
  <si>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</si>
  <si>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</si>
  <si>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</si>
  <si>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</si>
  <si>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</si>
  <si>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</si>
  <si>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</si>
  <si>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</si>
  <si>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</si>
  <si>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</si>
  <si>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</si>
  <si>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</si>
  <si>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</si>
  <si>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</si>
  <si>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</si>
  <si>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</si>
  <si>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</si>
  <si>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</si>
  <si>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</si>
  <si>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</si>
  <si>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</si>
  <si>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</si>
  <si>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</si>
  <si>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</si>
  <si>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</si>
  <si>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</si>
  <si>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</si>
  <si>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</si>
  <si>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</si>
  <si>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</si>
  <si>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</si>
  <si>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</si>
  <si>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</si>
  <si>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</si>
  <si>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</si>
  <si>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</si>
  <si>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</si>
  <si>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</si>
  <si>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</si>
  <si>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</si>
  <si>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</si>
  <si>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</si>
  <si>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</si>
  <si>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</si>
  <si>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</si>
  <si>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</si>
  <si>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</si>
  <si>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</si>
  <si>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</si>
  <si>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</si>
  <si>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</si>
  <si>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</si>
  <si>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</si>
  <si>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</si>
  <si>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</si>
  <si>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</si>
  <si>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</si>
  <si>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</si>
  <si>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</si>
  <si>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</si>
  <si>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</si>
  <si>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</si>
  <si>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</si>
  <si>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</si>
  <si>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</si>
  <si>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</si>
  <si>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</si>
  <si>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</si>
  <si>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</si>
  <si>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</si>
  <si>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</si>
  <si>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</si>
  <si>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</si>
  <si>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</si>
  <si>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</si>
  <si>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</si>
  <si>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</si>
  <si>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</si>
  <si>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</si>
  <si>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</si>
  <si>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</si>
  <si>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</si>
  <si>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</si>
  <si>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</si>
  <si>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</si>
  <si>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</si>
  <si>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</si>
  <si>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</si>
  <si>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</si>
  <si>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</si>
  <si>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</si>
  <si>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</si>
  <si>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</si>
  <si>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</si>
  <si>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</si>
  <si>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</si>
  <si>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</si>
  <si>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</si>
  <si>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</si>
  <si>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</si>
  <si>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</si>
  <si>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</si>
  <si>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</si>
  <si>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</si>
  <si>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</si>
  <si>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</si>
  <si>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</si>
  <si>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</si>
  <si>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</si>
  <si>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</si>
  <si>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</si>
  <si>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</si>
  <si>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</si>
  <si>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</si>
  <si>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</si>
  <si>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</si>
  <si>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</si>
  <si>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</si>
  <si>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</si>
  <si>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</si>
  <si>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</si>
  <si>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</si>
  <si>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</si>
  <si>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</si>
  <si>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</si>
  <si>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</si>
  <si>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</si>
  <si>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</si>
  <si>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</si>
  <si>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</si>
  <si>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</si>
  <si>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</si>
  <si>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</si>
  <si>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</si>
  <si>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</si>
  <si>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</si>
  <si>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</si>
  <si>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</si>
  <si>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</si>
  <si>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</si>
  <si>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</si>
  <si>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</si>
  <si>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</si>
  <si>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</si>
  <si>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</si>
  <si>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</si>
  <si>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</si>
  <si>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</si>
  <si>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</si>
  <si>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</si>
  <si>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</si>
  <si>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</si>
  <si>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</si>
  <si>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</si>
  <si>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</si>
  <si>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</si>
  <si>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</si>
  <si>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</si>
  <si>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</si>
  <si>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</si>
  <si>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</si>
  <si>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</si>
  <si>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</si>
  <si>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</si>
  <si>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</si>
  <si>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</si>
  <si>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</si>
  <si>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</si>
  <si>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</si>
  <si>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</si>
  <si>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</si>
  <si>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</si>
  <si>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</si>
  <si>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</si>
  <si>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</si>
  <si>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</si>
  <si>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</si>
  <si>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</si>
  <si>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</si>
  <si>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</si>
  <si>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</si>
  <si>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</si>
  <si>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</si>
  <si>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</si>
  <si>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</si>
  <si>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</si>
  <si>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</si>
  <si>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</si>
  <si>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</si>
  <si>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</si>
  <si>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</si>
  <si>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</si>
  <si>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</si>
  <si>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</si>
  <si>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</si>
  <si>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</si>
  <si>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</si>
  <si>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</si>
  <si>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</si>
  <si>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</si>
  <si>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</si>
  <si>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</si>
  <si>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</si>
  <si>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</si>
  <si>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</si>
  <si>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</si>
  <si>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</si>
  <si>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</si>
  <si>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</si>
  <si>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</si>
  <si>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</si>
  <si>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</si>
  <si>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</si>
  <si>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</si>
  <si>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</si>
  <si>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</si>
  <si>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</si>
  <si>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</si>
  <si>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</si>
  <si>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</si>
  <si>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</si>
  <si>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</si>
  <si>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</si>
  <si>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</si>
  <si>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</si>
  <si>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</si>
  <si>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</si>
  <si>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</si>
  <si>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</si>
  <si>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</si>
  <si>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</si>
  <si>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</si>
  <si>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</si>
  <si>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</si>
  <si>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</si>
  <si>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</si>
  <si>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</si>
  <si>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</si>
  <si>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</si>
  <si>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</si>
  <si>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</si>
  <si>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</si>
  <si>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</si>
  <si>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</si>
  <si>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</si>
  <si>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</si>
  <si>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</si>
  <si>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</si>
  <si>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</si>
  <si>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</si>
  <si>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</si>
  <si>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</si>
  <si>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</si>
  <si>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</si>
  <si>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</si>
  <si>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</si>
  <si>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</si>
  <si>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</si>
  <si>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</si>
  <si>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</si>
  <si>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</si>
  <si>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</si>
  <si>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</si>
  <si>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</si>
  <si>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</si>
  <si>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</si>
  <si>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</si>
  <si>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</si>
  <si>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</si>
  <si>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</si>
  <si>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</si>
  <si>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</si>
  <si>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</si>
  <si>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</si>
  <si>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</si>
  <si>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</si>
  <si>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</si>
  <si>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</si>
  <si>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</si>
  <si>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</si>
  <si>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</si>
  <si>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</si>
  <si>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</si>
  <si>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</si>
  <si>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</si>
  <si>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</si>
  <si>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</si>
  <si>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</si>
  <si>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</si>
  <si>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</si>
  <si>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</si>
  <si>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</si>
  <si>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</si>
  <si>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</si>
  <si>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</si>
  <si>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</si>
  <si>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</si>
  <si>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</si>
  <si>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</si>
  <si>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</si>
  <si>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</si>
  <si>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</si>
  <si>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</si>
  <si>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</si>
  <si>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</si>
  <si>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</si>
  <si>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</si>
  <si>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</si>
  <si>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</si>
  <si>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</si>
  <si>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</si>
  <si>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</si>
  <si>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</si>
  <si>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</si>
  <si>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</si>
  <si>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</si>
  <si>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</si>
  <si>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</si>
  <si>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</si>
  <si>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</si>
  <si>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</si>
  <si>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</si>
  <si>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</si>
  <si>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</si>
  <si>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</si>
  <si>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</si>
  <si>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</si>
  <si>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</si>
  <si>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</si>
  <si>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</si>
  <si>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</si>
  <si>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</si>
  <si>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</si>
  <si>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</si>
  <si>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</si>
  <si>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</si>
  <si>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</si>
  <si>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</si>
  <si>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</si>
  <si>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</si>
  <si>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</si>
  <si>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</si>
  <si>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</si>
  <si>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</si>
  <si>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</si>
  <si>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</si>
  <si>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</si>
  <si>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</si>
  <si>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</si>
  <si>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</si>
  <si>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</si>
  <si>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</si>
  <si>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</si>
  <si>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</si>
  <si>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</si>
  <si>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</si>
  <si>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</si>
  <si>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</si>
  <si>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</si>
  <si>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</si>
  <si>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</si>
  <si>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</si>
  <si>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</si>
  <si>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</si>
  <si>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</si>
  <si>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</si>
  <si>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</si>
  <si>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</si>
  <si>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</si>
  <si>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</si>
  <si>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</si>
  <si>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</si>
  <si>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</si>
  <si>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</si>
  <si>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</si>
  <si>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</si>
  <si>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</si>
  <si>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</si>
  <si>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</si>
  <si>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</si>
  <si>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</si>
  <si>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</si>
  <si>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</si>
  <si>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</si>
  <si>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</si>
  <si>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</si>
  <si>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</si>
  <si>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</si>
  <si>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</si>
  <si>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</si>
  <si>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</si>
  <si>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</si>
  <si>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</si>
  <si>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</si>
  <si>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</si>
  <si>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</si>
  <si>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</si>
  <si>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</si>
  <si>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</si>
  <si>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</si>
  <si>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</si>
  <si>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</si>
  <si>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</si>
  <si>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</si>
  <si>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</si>
  <si>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</si>
  <si>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</si>
  <si>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</si>
  <si>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</si>
  <si>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</si>
  <si>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</si>
  <si>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</si>
  <si>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</si>
  <si>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</si>
  <si>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</si>
  <si>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</si>
  <si>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</si>
  <si>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</si>
  <si>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</si>
  <si>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</si>
  <si>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</si>
  <si>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</si>
  <si>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</si>
  <si>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</si>
  <si>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</si>
  <si>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</si>
  <si>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</si>
  <si>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</si>
  <si>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</si>
  <si>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</si>
  <si>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</si>
  <si>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</si>
  <si>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</si>
  <si>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</si>
  <si>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</si>
  <si>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</si>
  <si>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</si>
  <si>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</si>
  <si>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</si>
  <si>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</si>
  <si>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</si>
  <si>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</si>
  <si>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</si>
  <si>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</si>
  <si>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</si>
  <si>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</si>
  <si>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</si>
  <si>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</si>
  <si>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</si>
  <si>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</si>
  <si>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</si>
  <si>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</si>
  <si>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</si>
  <si>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</si>
  <si>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</si>
  <si>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</si>
  <si>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</si>
  <si>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</si>
  <si>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</si>
  <si>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</si>
  <si>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</si>
  <si>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</si>
  <si>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</si>
  <si>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</si>
  <si>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</si>
  <si>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</si>
  <si>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</si>
  <si>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</si>
  <si>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</si>
  <si>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</si>
  <si>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</si>
  <si>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</si>
  <si>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</si>
  <si>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</si>
  <si>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</si>
  <si>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</si>
  <si>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</si>
  <si>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</si>
  <si>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</si>
  <si>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</si>
  <si>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</si>
  <si>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</si>
  <si>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</si>
  <si>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</si>
  <si>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</si>
  <si>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</si>
  <si>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</si>
  <si>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</si>
  <si>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</si>
  <si>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</si>
  <si>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</si>
  <si>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</si>
  <si>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</si>
  <si>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</si>
  <si>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</si>
  <si>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</si>
  <si>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</si>
  <si>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</si>
  <si>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</si>
  <si>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</si>
  <si>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</si>
  <si>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</si>
  <si>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</si>
  <si>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</si>
  <si>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</si>
  <si>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</si>
  <si>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</si>
  <si>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</si>
  <si>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</si>
  <si>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</si>
  <si>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</si>
  <si>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</si>
  <si>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</si>
  <si>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</si>
  <si>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</si>
  <si>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</si>
  <si>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</si>
  <si>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</si>
  <si>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</si>
  <si>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</si>
  <si>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</si>
  <si>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</si>
  <si>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</si>
  <si>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</si>
  <si>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</si>
  <si>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</si>
  <si>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</si>
  <si>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</si>
  <si>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</si>
  <si>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</si>
  <si>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</si>
  <si>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</si>
  <si>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</si>
  <si>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</si>
  <si>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</si>
  <si>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</si>
  <si>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</si>
  <si>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</si>
  <si>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</si>
  <si>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</si>
  <si>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</si>
  <si>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</si>
  <si>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</si>
  <si>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</si>
  <si>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</si>
  <si>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</si>
  <si>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</si>
  <si>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</si>
  <si>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</si>
  <si>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</si>
  <si>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</si>
  <si>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</si>
  <si>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</si>
  <si>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</si>
  <si>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</si>
  <si>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</si>
  <si>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</si>
  <si>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</si>
  <si>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</si>
  <si>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</si>
  <si>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</si>
  <si>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</si>
  <si>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</si>
  <si>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</si>
  <si>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</si>
  <si>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</si>
  <si>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</si>
  <si>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</si>
  <si>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</si>
  <si>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</si>
  <si>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</si>
  <si>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</si>
  <si>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</si>
  <si>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</si>
  <si>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</si>
  <si>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</si>
  <si>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</si>
  <si>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</si>
  <si>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</si>
  <si>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</si>
  <si>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</si>
  <si>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</si>
  <si>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</si>
  <si>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</si>
  <si>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</si>
  <si>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</si>
  <si>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</si>
  <si>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</si>
  <si>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</si>
  <si>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</si>
  <si>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</si>
  <si>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</si>
  <si>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</si>
  <si>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</si>
  <si>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</si>
  <si>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</si>
  <si>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</si>
  <si>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</si>
  <si>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</si>
  <si>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</si>
  <si>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</si>
  <si>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</si>
  <si>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</si>
  <si>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</si>
  <si>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</si>
  <si>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</si>
  <si>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</si>
  <si>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</si>
  <si>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</si>
  <si>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</si>
  <si>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</si>
  <si>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</si>
  <si>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</si>
  <si>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</si>
  <si>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</si>
  <si>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</si>
  <si>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</si>
  <si>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</si>
  <si>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</si>
  <si>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</si>
  <si>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</si>
  <si>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</si>
  <si>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</si>
  <si>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</si>
  <si>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</si>
  <si>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</si>
  <si>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</si>
  <si>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</si>
  <si>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</si>
  <si>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</si>
  <si>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</si>
  <si>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</si>
  <si>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</si>
  <si>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</si>
  <si>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</si>
  <si>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</si>
  <si>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</si>
  <si>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</si>
  <si>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</si>
  <si>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</si>
  <si>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</si>
  <si>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</si>
  <si>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</si>
  <si>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</si>
  <si>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</si>
  <si>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</si>
  <si>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</si>
  <si>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</si>
  <si>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</si>
  <si>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</si>
  <si>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</si>
  <si>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</si>
  <si>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</si>
  <si>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</si>
  <si>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</si>
  <si>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</si>
  <si>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</si>
  <si>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</si>
  <si>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</si>
  <si>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</si>
  <si>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</si>
  <si>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</si>
  <si>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</si>
  <si>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</si>
  <si>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</si>
  <si>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</si>
  <si>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</si>
  <si>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</si>
  <si>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</si>
  <si>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</si>
  <si>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</si>
  <si>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</si>
  <si>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</si>
  <si>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</si>
  <si>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</si>
  <si>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</si>
  <si>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</si>
  <si>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</si>
  <si>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</si>
  <si>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</si>
  <si>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</si>
  <si>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</si>
  <si>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</si>
  <si>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</si>
  <si>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</si>
  <si>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</si>
  <si>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</si>
  <si>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</si>
  <si>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</si>
  <si>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</si>
  <si>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</si>
  <si>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</si>
  <si>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</si>
  <si>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</si>
  <si>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</si>
  <si>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</si>
  <si>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</si>
  <si>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</si>
  <si>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</si>
  <si>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</si>
  <si>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</si>
  <si>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</si>
  <si>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</si>
  <si>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</si>
  <si>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</si>
  <si>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</si>
  <si>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</si>
  <si>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</si>
  <si>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</si>
  <si>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</si>
  <si>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</si>
  <si>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</si>
  <si>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</si>
  <si>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</si>
  <si>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</si>
  <si>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</si>
  <si>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</si>
  <si>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</si>
  <si>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</si>
  <si>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</si>
  <si>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</si>
  <si>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</si>
  <si>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</si>
  <si>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</si>
  <si>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</si>
  <si>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</si>
  <si>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</si>
  <si>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</si>
  <si>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</si>
  <si>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</si>
  <si>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</si>
  <si>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</si>
  <si>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</si>
  <si>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</si>
  <si>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</si>
  <si>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</si>
  <si>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</si>
  <si>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</si>
  <si>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</si>
  <si>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</si>
  <si>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</si>
  <si>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</si>
  <si>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</si>
  <si>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</si>
  <si>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</si>
  <si>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</si>
  <si>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</si>
  <si>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</si>
  <si>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</si>
  <si>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</si>
  <si>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</si>
  <si>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</si>
  <si>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</si>
  <si>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</si>
  <si>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</si>
  <si>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</si>
  <si>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</si>
  <si>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</si>
  <si>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</si>
  <si>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</si>
  <si>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</si>
  <si>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</si>
  <si>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</si>
  <si>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</si>
  <si>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</si>
  <si>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</si>
  <si>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</si>
  <si>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</si>
  <si>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</si>
  <si>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</si>
  <si>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</si>
  <si>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</si>
  <si>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</si>
  <si>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</si>
  <si>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</si>
  <si>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</si>
  <si>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</si>
  <si>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</si>
  <si>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</si>
  <si>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</si>
  <si>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</si>
  <si>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</si>
  <si>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</si>
  <si>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</si>
  <si>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</si>
  <si>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</si>
  <si>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</si>
  <si>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</si>
  <si>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</si>
  <si>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</si>
  <si>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</si>
  <si>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</si>
  <si>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</si>
  <si>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</si>
  <si>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</si>
  <si>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</si>
  <si>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</si>
  <si>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</si>
  <si>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</si>
  <si>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</si>
  <si>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</si>
  <si>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</si>
  <si>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</si>
  <si>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</si>
  <si>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</si>
  <si>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</si>
  <si>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</si>
  <si>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</si>
  <si>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</si>
  <si>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</si>
  <si>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</si>
  <si>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</si>
  <si>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</si>
  <si>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</si>
  <si>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</si>
  <si>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</si>
  <si>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</si>
  <si>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</si>
  <si>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</si>
  <si>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</si>
  <si>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</si>
  <si>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</si>
  <si>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</si>
  <si>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</si>
  <si>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</si>
  <si>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</si>
  <si>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</si>
  <si>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</si>
  <si>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</si>
  <si>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</si>
  <si>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</si>
  <si>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</si>
  <si>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</si>
  <si>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</si>
  <si>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</si>
  <si>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</si>
  <si>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</si>
  <si>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</si>
  <si>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</si>
  <si>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</si>
  <si>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</si>
  <si>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</si>
  <si>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</si>
  <si>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</si>
  <si>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</si>
  <si>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</si>
  <si>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</si>
  <si>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</si>
  <si>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</si>
  <si>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</si>
  <si>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</si>
  <si>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</si>
  <si>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</si>
  <si>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</si>
  <si>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</si>
  <si>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</si>
  <si>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</si>
  <si>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</si>
  <si>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</si>
  <si>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</si>
  <si>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</si>
  <si>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</si>
  <si>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</si>
  <si>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</si>
  <si>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</si>
  <si>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</si>
  <si>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</si>
  <si>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</si>
  <si>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</si>
  <si>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</si>
  <si>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</si>
  <si>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</si>
  <si>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</si>
  <si>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</si>
  <si>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</si>
  <si>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</si>
  <si>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</si>
  <si>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</si>
  <si>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</si>
  <si>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</si>
  <si>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</si>
  <si>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</si>
  <si>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</si>
  <si>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</si>
  <si>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</si>
  <si>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</si>
  <si>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</si>
  <si>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</si>
  <si>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</si>
  <si>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</si>
  <si>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</si>
  <si>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</si>
  <si>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</si>
  <si>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</si>
  <si>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</si>
  <si>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</si>
  <si>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</si>
  <si>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</si>
  <si>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</si>
  <si>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</si>
  <si>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</si>
  <si>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</si>
  <si>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</si>
  <si>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</si>
  <si>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</si>
  <si>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</si>
  <si>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</si>
  <si>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</si>
  <si>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</si>
  <si>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</si>
  <si>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</si>
  <si>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</si>
  <si>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</si>
  <si>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</si>
  <si>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</si>
  <si>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</si>
  <si>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</si>
  <si>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</si>
  <si>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</si>
  <si>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</si>
  <si>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</si>
  <si>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</si>
  <si>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</si>
  <si>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</si>
  <si>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</si>
  <si>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</si>
  <si>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</si>
  <si>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</si>
  <si>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</si>
  <si>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</si>
  <si>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</si>
  <si>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</si>
  <si>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</si>
  <si>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</si>
  <si>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</si>
  <si>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</si>
  <si>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</si>
  <si>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</si>
  <si>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</si>
  <si>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</si>
  <si>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</si>
  <si>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</si>
  <si>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</si>
  <si>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</si>
  <si>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</si>
  <si>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</si>
  <si>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</si>
  <si>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</si>
  <si>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</si>
  <si>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</si>
  <si>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</si>
  <si>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</si>
  <si>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</si>
  <si>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</si>
  <si>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</si>
  <si>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</si>
  <si>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</si>
  <si>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</si>
  <si>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</si>
  <si>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</si>
  <si>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</si>
  <si>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</si>
  <si>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</si>
  <si>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</si>
  <si>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</si>
  <si>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</si>
  <si>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</si>
  <si>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</si>
  <si>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</si>
  <si>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</si>
  <si>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</si>
  <si>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</si>
  <si>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</si>
  <si>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</si>
  <si>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</si>
  <si>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</si>
  <si>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</si>
  <si>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</si>
  <si>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</si>
  <si>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</si>
  <si>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</si>
  <si>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</si>
  <si>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</si>
  <si>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</si>
  <si>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</si>
  <si>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</si>
  <si>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</si>
  <si>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</si>
  <si>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</si>
  <si>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</si>
  <si>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</si>
  <si>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</si>
  <si>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</si>
  <si>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</si>
  <si>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</si>
  <si>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</si>
  <si>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</si>
  <si>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</si>
  <si>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</si>
  <si>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</si>
  <si>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</si>
  <si>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</si>
  <si>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</si>
  <si>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</si>
  <si>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</si>
  <si>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</si>
  <si>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</si>
  <si>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</si>
  <si>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</si>
  <si>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</si>
  <si>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</si>
  <si>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</si>
  <si>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</si>
  <si>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</si>
  <si>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</si>
  <si>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</si>
  <si>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</si>
  <si>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</si>
  <si>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</si>
  <si>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</si>
  <si>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</si>
  <si>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</si>
  <si>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</si>
  <si>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</si>
  <si>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</si>
  <si>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</si>
  <si>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</si>
  <si>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</si>
  <si>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</si>
  <si>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</si>
  <si>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</si>
  <si>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</si>
  <si>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</si>
  <si>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</si>
  <si>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</si>
  <si>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</si>
  <si>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</si>
  <si>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</si>
  <si>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</si>
  <si>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</si>
  <si>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</si>
  <si>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</si>
  <si>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</si>
  <si>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</si>
  <si>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</si>
  <si>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</si>
  <si>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</si>
  <si>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</si>
  <si>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</si>
  <si>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</si>
  <si>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</si>
  <si>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</si>
  <si>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</si>
  <si>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</si>
  <si>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</si>
  <si>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</si>
  <si>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</si>
  <si>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</si>
  <si>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</si>
  <si>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</si>
  <si>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</si>
  <si>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</si>
  <si>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</si>
  <si>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</si>
  <si>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</si>
  <si>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</si>
  <si>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</si>
  <si>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</si>
  <si>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</si>
  <si>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</si>
  <si>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</si>
  <si>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</si>
  <si>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</si>
  <si>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</si>
  <si>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</si>
  <si>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</si>
  <si>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</si>
  <si>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</si>
  <si>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</si>
  <si>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</si>
  <si>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</si>
  <si>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</si>
  <si>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</si>
  <si>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</si>
  <si>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</si>
  <si>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</si>
  <si>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</si>
  <si>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</si>
  <si>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</si>
  <si>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</si>
  <si>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</si>
  <si>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</si>
  <si>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</si>
  <si>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</si>
  <si>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</si>
  <si>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</si>
  <si>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</si>
  <si>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</si>
  <si>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</si>
  <si>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</si>
  <si>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</si>
  <si>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</si>
  <si>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</si>
  <si>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</si>
  <si>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</si>
  <si>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</si>
  <si>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</si>
  <si>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</si>
  <si>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</si>
  <si>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</si>
  <si>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</si>
  <si>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</si>
  <si>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</si>
  <si>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</si>
  <si>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</si>
  <si>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</si>
  <si>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</si>
  <si>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</si>
  <si>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</si>
  <si>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</si>
  <si>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</si>
  <si>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</si>
  <si>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</si>
  <si>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</si>
  <si>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</si>
  <si>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</si>
  <si>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</si>
  <si>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</si>
  <si>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</si>
  <si>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</si>
  <si>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</si>
  <si>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</si>
  <si>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</si>
  <si>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</si>
  <si>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</si>
  <si>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</si>
  <si>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</si>
  <si>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</si>
  <si>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</si>
  <si>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</si>
  <si>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</si>
  <si>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</si>
  <si>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</si>
  <si>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</si>
  <si>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</si>
  <si>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</si>
  <si>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</si>
  <si>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</si>
  <si>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</si>
  <si>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</si>
  <si>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</si>
  <si>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</si>
  <si>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</si>
  <si>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</si>
  <si>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</si>
  <si>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</si>
  <si>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</si>
  <si>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</si>
  <si>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</si>
  <si>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</si>
  <si>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</si>
  <si>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</si>
  <si>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</si>
  <si>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</si>
  <si>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</si>
  <si>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</si>
  <si>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</si>
  <si>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</si>
  <si>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</si>
  <si>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</si>
  <si>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</si>
  <si>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</si>
  <si>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</si>
  <si>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</si>
  <si>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</si>
  <si>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</si>
  <si>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</si>
  <si>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</si>
  <si>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</si>
  <si>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</si>
  <si>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</si>
  <si>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</si>
  <si>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</si>
  <si>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</si>
  <si>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</si>
  <si>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</si>
  <si>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</si>
  <si>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</si>
  <si>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</si>
  <si>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</si>
  <si>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</si>
  <si>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</si>
  <si>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</si>
  <si>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</si>
  <si>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</si>
  <si>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</si>
  <si>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</si>
  <si>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</si>
  <si>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</si>
  <si>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</si>
  <si>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</si>
  <si>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</si>
  <si>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</si>
  <si>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</si>
  <si>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</si>
  <si>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</si>
  <si>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</si>
  <si>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</si>
  <si>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</si>
  <si>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</si>
  <si>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</si>
  <si>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</si>
  <si>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</si>
  <si>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</si>
  <si>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</si>
  <si>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</si>
  <si>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</si>
  <si>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</si>
  <si>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</si>
  <si>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</si>
  <si>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</si>
  <si>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</si>
  <si>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</si>
  <si>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</si>
  <si>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</si>
  <si>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</si>
  <si>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</si>
  <si>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</si>
  <si>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</si>
  <si>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</si>
  <si>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</si>
  <si>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</si>
  <si>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</si>
  <si>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</si>
  <si>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</si>
  <si>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</si>
  <si>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</si>
  <si>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</si>
  <si>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</si>
  <si>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</si>
  <si>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</si>
  <si>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</si>
  <si>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</si>
  <si>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</si>
  <si>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</si>
  <si>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</si>
  <si>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</si>
  <si>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</si>
  <si>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</si>
  <si>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</si>
  <si>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</si>
  <si>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</si>
  <si>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</si>
  <si>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</si>
  <si>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</si>
  <si>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</si>
  <si>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</si>
  <si>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</si>
  <si>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</si>
  <si>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</si>
  <si>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</si>
  <si>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</si>
  <si>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</si>
  <si>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</si>
  <si>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</si>
  <si>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</si>
  <si>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</si>
  <si>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</si>
  <si>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</si>
  <si>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</si>
  <si>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</si>
  <si>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</si>
  <si>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</si>
  <si>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</si>
  <si>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</si>
  <si>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</si>
  <si>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</si>
  <si>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</si>
  <si>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</si>
  <si>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</si>
  <si>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</si>
  <si>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</si>
  <si>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</si>
  <si>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</si>
  <si>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</si>
  <si>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</si>
  <si>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</si>
  <si>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</si>
  <si>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</si>
  <si>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</si>
  <si>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</si>
  <si>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</si>
  <si>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</si>
  <si>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</si>
  <si>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</si>
  <si>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</si>
  <si>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</si>
  <si>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</si>
  <si>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</si>
  <si>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</si>
  <si>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</si>
  <si>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</si>
  <si>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</si>
  <si>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</si>
  <si>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</si>
  <si>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</si>
  <si>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</si>
  <si>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</si>
  <si>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</si>
  <si>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</si>
  <si>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</si>
  <si>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</si>
  <si>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</si>
  <si>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</si>
  <si>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</si>
  <si>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</si>
  <si>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</si>
  <si>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</si>
  <si>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</si>
  <si>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</si>
  <si>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</si>
  <si>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</si>
  <si>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</si>
  <si>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</si>
  <si>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</si>
  <si>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</si>
  <si>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</si>
  <si>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</si>
  <si>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</si>
  <si>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</si>
  <si>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</si>
  <si>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</si>
  <si>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</si>
  <si>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</si>
  <si>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</si>
  <si>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</si>
  <si>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</si>
  <si>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</si>
  <si>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</si>
  <si>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</si>
  <si>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</si>
  <si>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</si>
  <si>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</si>
  <si>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</si>
  <si>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</si>
  <si>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</si>
  <si>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</si>
  <si>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</si>
  <si>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</si>
  <si>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</si>
  <si>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</si>
  <si>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</si>
  <si>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</si>
  <si>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</si>
  <si>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</si>
  <si>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</si>
  <si>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</si>
  <si>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</si>
  <si>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</si>
  <si>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</si>
  <si>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</si>
  <si>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</si>
  <si>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</si>
  <si>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</si>
  <si>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</si>
  <si>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</si>
  <si>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</si>
  <si>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</si>
  <si>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</si>
  <si>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</si>
  <si>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</si>
  <si>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</si>
  <si>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</si>
  <si>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</si>
  <si>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</si>
  <si>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</si>
  <si>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</si>
  <si>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</si>
  <si>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</si>
  <si>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</si>
  <si>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</si>
  <si>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</si>
  <si>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</si>
  <si>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</si>
  <si>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</si>
  <si>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</si>
  <si>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</si>
  <si>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</si>
  <si>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</si>
  <si>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</si>
  <si>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</si>
  <si>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</si>
  <si>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</si>
  <si>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</si>
  <si>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</si>
  <si>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</si>
  <si>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</si>
  <si>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</si>
  <si>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</si>
  <si>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</si>
  <si>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</si>
  <si>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</si>
  <si>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</si>
  <si>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</si>
  <si>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</si>
  <si>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</si>
  <si>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</si>
  <si>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</si>
  <si>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</si>
  <si>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</si>
  <si>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</si>
  <si>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</si>
  <si>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</si>
  <si>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</si>
  <si>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</si>
  <si>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</si>
  <si>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</si>
  <si>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</si>
  <si>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</si>
  <si>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</si>
  <si>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</si>
  <si>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</si>
  <si>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</si>
  <si>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</si>
  <si>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</si>
  <si>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</si>
  <si>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</si>
  <si>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</si>
  <si>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</si>
  <si>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</si>
  <si>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</si>
  <si>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</si>
  <si>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</si>
  <si>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</si>
  <si>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</si>
  <si>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</si>
  <si>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</si>
  <si>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</si>
  <si>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</si>
  <si>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</si>
  <si>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</si>
  <si>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</si>
  <si>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</si>
  <si>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</si>
  <si>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</si>
  <si>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</si>
  <si>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</si>
  <si>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</si>
  <si>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</si>
  <si>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</si>
  <si>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</si>
  <si>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</si>
  <si>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</si>
  <si>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</si>
  <si>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</si>
  <si>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</si>
  <si>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</si>
  <si>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</si>
  <si>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</si>
  <si>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</si>
  <si>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</si>
  <si>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</si>
  <si>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</si>
  <si>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</si>
  <si>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</si>
  <si>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</si>
  <si>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</si>
  <si>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</si>
  <si>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</si>
  <si>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</si>
  <si>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</si>
  <si>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</si>
  <si>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</si>
  <si>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</si>
  <si>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</si>
  <si>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</si>
  <si>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</si>
  <si>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</si>
  <si>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</si>
  <si>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</si>
  <si>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</si>
  <si>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</si>
  <si>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</si>
  <si>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</si>
  <si>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</si>
  <si>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</si>
  <si>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</si>
  <si>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</si>
  <si>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</si>
  <si>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</si>
  <si>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</si>
  <si>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</si>
  <si>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</si>
  <si>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</si>
  <si>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</si>
  <si>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</si>
  <si>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</si>
  <si>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</si>
  <si>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</si>
  <si>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</si>
  <si>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</si>
  <si>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</si>
  <si>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</si>
  <si>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</si>
  <si>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</si>
  <si>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</si>
  <si>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</si>
  <si>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</si>
  <si>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</si>
  <si>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</si>
  <si>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</si>
  <si>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</si>
  <si>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</si>
  <si>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</si>
  <si>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</si>
  <si>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</si>
  <si>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</si>
  <si>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</si>
  <si>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</si>
  <si>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</si>
  <si>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</si>
  <si>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</si>
  <si>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</si>
  <si>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</si>
  <si>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</si>
  <si>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</si>
  <si>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</si>
  <si>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</si>
  <si>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</si>
  <si>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</si>
  <si>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</si>
  <si>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</si>
  <si>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</si>
  <si>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</si>
  <si>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</si>
  <si>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</si>
  <si>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</si>
  <si>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</si>
  <si>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</si>
  <si>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</si>
  <si>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</si>
  <si>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</si>
  <si>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</si>
  <si>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</si>
  <si>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</si>
  <si>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</si>
  <si>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</si>
  <si>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</si>
  <si>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</si>
  <si>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</si>
  <si>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</si>
  <si>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</si>
  <si>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</si>
  <si>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</si>
  <si>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</si>
  <si>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</si>
  <si>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</si>
  <si>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</si>
  <si>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</si>
  <si>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</si>
  <si>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</si>
  <si>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</si>
  <si>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</si>
  <si>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</si>
  <si>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</si>
  <si>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</si>
  <si>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</si>
  <si>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</si>
  <si>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</si>
  <si>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</si>
  <si>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</si>
  <si>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</si>
  <si>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</si>
  <si>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</si>
  <si>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</si>
  <si>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</si>
  <si>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</si>
  <si>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</si>
  <si>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</si>
  <si>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</si>
  <si>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</si>
  <si>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</si>
  <si>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</si>
  <si>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</si>
  <si>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</si>
  <si>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</si>
  <si>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</si>
  <si>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</si>
  <si>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</si>
  <si>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</si>
  <si>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</si>
  <si>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</si>
  <si>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</si>
  <si>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</si>
  <si>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</si>
  <si>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</si>
  <si>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</si>
  <si>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</si>
  <si>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</si>
  <si>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</si>
  <si>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</si>
  <si>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</si>
  <si>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</si>
  <si>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</si>
  <si>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</si>
  <si>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</si>
  <si>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</si>
  <si>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</si>
  <si>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</si>
  <si>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</si>
  <si>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</si>
  <si>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</si>
  <si>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</si>
  <si>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</si>
  <si>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</si>
  <si>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</si>
  <si>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</si>
  <si>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</si>
  <si>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</si>
  <si>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</si>
  <si>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</si>
  <si>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</si>
  <si>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</si>
  <si>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</si>
  <si>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</si>
  <si>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</si>
  <si>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</si>
  <si>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</si>
  <si>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</si>
  <si>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</si>
  <si>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</si>
  <si>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</si>
  <si>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</si>
  <si>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</si>
  <si>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</si>
  <si>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</si>
  <si>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</si>
  <si>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</si>
  <si>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</si>
  <si>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</si>
  <si>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</si>
  <si>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</si>
  <si>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</si>
  <si>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</si>
  <si>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</si>
  <si>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</si>
  <si>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</si>
  <si>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</si>
  <si>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</si>
  <si>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</si>
  <si>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</si>
  <si>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</si>
  <si>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</si>
  <si>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</si>
  <si>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</si>
  <si>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</si>
  <si>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</si>
  <si>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</si>
  <si>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</si>
  <si>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</si>
  <si>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</si>
  <si>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</si>
  <si>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</si>
  <si>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</si>
  <si>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</si>
  <si>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</si>
  <si>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</si>
  <si>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</si>
  <si>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</si>
  <si>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</si>
  <si>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</si>
  <si>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</si>
  <si>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</si>
  <si>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</si>
  <si>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</si>
  <si>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</si>
  <si>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</si>
  <si>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</si>
  <si>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</si>
  <si>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</si>
  <si>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</si>
  <si>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</si>
  <si>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</si>
  <si>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</si>
  <si>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</si>
  <si>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</si>
  <si>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</si>
  <si>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</si>
  <si>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</si>
  <si>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</si>
  <si>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</si>
  <si>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</si>
  <si>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</si>
  <si>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</si>
  <si>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</si>
  <si>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</si>
  <si>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</si>
  <si>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</si>
  <si>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</si>
  <si>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</si>
  <si>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</si>
  <si>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</si>
  <si>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</si>
  <si>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</si>
  <si>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</si>
  <si>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</si>
  <si>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</si>
  <si>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</si>
  <si>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</si>
  <si>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</si>
  <si>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</si>
  <si>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</si>
  <si>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</si>
  <si>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</si>
  <si>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</si>
  <si>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</si>
  <si>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</si>
  <si>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</si>
  <si>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</si>
  <si>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PCM-20251126-00000399</t>
  </si>
  <si>
    <t>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</si>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</sst>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7" dataDxfId="166" headerRowBorderDxfId="164" tableBorderDxfId="165" totalsRowBorderDxfId="163">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5" totalsRowShown="0" headerRowDxfId="41" dataDxfId="40" headerRowBorderDxfId="38" tableBorderDxfId="39" totalsRowBorderDxfId="37">
  <autoFilter ref="A1:L3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4" dataDxfId="23" headerRowBorderDxfId="21" tableBorderDxfId="22">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tabSelected="1"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324.35534548611031</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45987.303771412036</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45987.303771412036</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45987.303771412036</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45987.303771296298</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45987.303771296298</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45987.303771296298</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45987.303771296298</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45987.303771412036</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45987.303771412036</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45987.303771412036</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45987.303771412036</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45987.303771412036</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45987.303771412036</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45987.303771412036</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45987.303771412036</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45987.303771412036</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45987.303771412036</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45987.303771412036</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45987.303771412036</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45987.303771412036</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45987.303771412036</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45987.303771412036</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45987.303771412036</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45987.303771412036</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45987.303771412036</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45987.303771412036</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45987.303771412036</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45987.303771412036</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45987.303771412036</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45987.303771412036</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45987.303771412036</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45987.303771412036</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45987.303771412036</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45987.303771412036</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45987.303771412036</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45987.303771412036</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45987.303771412036</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45987.303771412036</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45987.303771412036</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45987.303771412036</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45987.303771412036</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45987.303771412036</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45987.303771412036</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45987.303771412036</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45987.303771412036</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45987.303771412036</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45987.303771412036</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45987.303771412036</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45987.303771412036</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45987.303771412036</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45987.303771412036</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45987.303771412036</v>
      </c>
      <c r="H54" s="140"/>
      <c r="I54" s="142" t="str">
        <f>IFERROR(VLOOKUP(D54,DB!A:F,6,0),"")</f>
        <v/>
      </c>
      <c r="J54" s="142" t="str">
        <f>IFERROR(VLOOKUP(D54,DB!A:G,7,0),"")</f>
        <v/>
      </c>
      <c r="K54" s="138"/>
      <c r="L54" s="137" t="str">
        <f>IFERROR(VLOOKUP(D54,DB!A:I,9,0),"")</f>
        <v/>
      </c>
    </row>
    <row r="55" spans="1:12" s="64" customFormat="1" ht="15" customHeight="1">
      <c r="F55" s="136"/>
      <c r="G55" s="135"/>
      <c r="H55" s="136"/>
      <c r="K55" s="134"/>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sheetData>
  <customSheetViews>
    <customSheetView guid="{F6042A99-DD27-4453-835D-0834D95730CC}" filter="1" showAutoFilter="1">
      <pageMargins left="0" right="0" top="0" bottom="0" header="0" footer="0"/>
      <autoFilter ref="B1:M1" xr:uid="{A1105BDA-AB2B-40E5-9D75-0FDE9100166D}"/>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162.30393344907498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2.9163524305549799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45987.303771412036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45987.303771412036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45987.303771412036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45987.303771412036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45987.303771412036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45987.303771412036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45987.303771412036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45987.303771412036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45987.303771412036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45987.303771412036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45987.303771412036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45987.303771412036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45987.303771412036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45987.303771412036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45987.303771412036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45987.303771412036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45987.303771412036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45987.303771412036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45987.303771412036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45987.303771412036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45987.303771412036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45987.303771412036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45987.303771412036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45987.303771412036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45987.303771412036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45987.303771412036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45987.303771412036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45987.303771412036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45987.303771412036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45987.303771412036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45987.303771412036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45987.303771412036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45987.303771412036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45987.303771412036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45987.303771412036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45987.303771412036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45987.303771412036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45987.303771412036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45987.303771412036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45987.303771412036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45987.303771412036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45987.303771412036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45987.303771412036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45987.303771412036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45987.303771412036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45987.303771412036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45987.303771412036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45987.303771412036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45987.303771412036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45987.303771412036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45987.303771412036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45987.303771412036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45987.303771412036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45987.303771412036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45987.303771412036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45987.303771412036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45987.303771412036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45987.303771412036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45987.303771412036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45987.303771412036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45987.303771412036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45987.303771412036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45987.303771412036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45987.303771412036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45987.303771412036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45987.303771412036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45987.303771412036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45987.303771412036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45987.303771412036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45987.303771412036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45987.303771412036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45987.303771412036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45987.303771412036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45987.303771412036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45987.303771412036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45987.303771412036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45987.303771412036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45987.303771412036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45987.303771412036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45987.303771412036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45987.303771412036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45987.303771412036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45987.303771412036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45987.303771412036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45987.303771412036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45987.303771412036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45987.303771412036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45987.303771412036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45987.303771412036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45987.303771412036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45987.303771412036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45987.303771412036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45987.303771412036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45987.303771412036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45987.303771412036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45987.303771412036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45987.303771412036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45987.303771412036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45987.303771412036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45987.303771412036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45987.303771412036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45987.303771412036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45987.303771412036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45987.303771412036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45987.303771412036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45987.303771412036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45987.303771412036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45987.303771412036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45987.303771412036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45987.303771412036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45987.303771412036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45987.303771412036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45987.303771412036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45987.303771412036</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45987.303771412036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45987.303771412036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45987.303771412036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45987.303771412036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45987.303771412036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45987.303771412036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45987.303771412036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45987.303771412036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45987.303771412036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45987.303771412036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45987.303771412036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45987.303771412036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45987.303771412036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45987.303771412036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45987.303771412036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45987.303771412036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45987.303771412036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45987.303771412036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45987.303771412036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45987.303771412036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45987.303771412036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45987.303771412036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45987.303771412036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45987.303771412036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45987.303771412036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45987.303771412036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45987.303771412036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45987.303771412036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45987.303771412036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45987.303771412036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45987.303771412036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45987.303771412036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45987.303771412036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45987.303771412036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45987.303771412036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45987.303771412036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45987.303771412036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45987.303771412036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45987.303771412036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45987.303771412036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45987.303771412036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45987.303771412036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45987.303771412036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45987.303771412036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45987.303771412036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45987.303771412036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45987.303771412036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45987.303771412036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45987.303771412036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45987.303771412036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45987.303771412036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45987.303771412036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45987.303771412036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45987.303771412036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45987.303771412036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45987.303771412036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45987.303771412036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45987.303771412036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45987.303771412036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45987.303771412036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45987.303771412036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45987.303771412036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45987.303771412036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45987.303771412036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45987.303771412036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45987.303771412036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45987.303771412036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45987.303771412036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45987.303771412036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45987.303771412036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45987.303771412036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45987.303771412036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45987.303771412036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45987.303771412036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45987.303771412036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45987.303771412036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45987.303771412036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45987.303771412036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45987.303771412036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45987.303771412036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45987.303771412036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45987.303771412036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45987.303771412036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45987.303771412036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45987.303771412036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45987.303771412036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45987.303771412036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45987.303771412036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45987.303771412036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45987.303771412036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45987.303771412036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45987.303771412036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45987.303771412036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45987.303771412036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45987.303771412036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45987.303771412036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45987.303771412036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45987.303771412036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45987.303771412036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45987.303771412036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45987.303771412036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45987.303771412036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45987.303771412036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45987.303771412036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45987.303771412036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45987.303771412036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45987.303771412036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45987.303771412036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45987.303771412036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45987.303771412036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45987.303771412036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45987.303771412036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45987.303771412036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45987.303771412036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45987.303771412036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45987.303771412036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45987.303771412036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45987.303771412036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45987.303771412036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45987.303771412036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45987.303771412036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45987.303771412036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45987.303771412036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45987.303771412036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45987.303771412036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45987.303771412036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45987.303771412036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45987.303771412036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45987.303771412036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45987.303771412036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45987.303771412036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45987.303771412036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45987.303771412036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45987.303771412036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45987.303771412036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45987.303771412036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45987.303771412036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45987.303771412036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45987.303771412036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45987.303771412036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45987.303771412036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45987.303771412036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45987.303771412036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45987.303771412036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45987.303771412036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45987.303771412036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45987.303771412036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45987.303771412036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45987.303771412036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45987.303771412036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45987.303771412036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45987.303771412036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45987.303771412036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45987.303771412036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45987.303771412036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45987.303771412036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45987.303771412036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45987.303771412036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45987.303771412036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45987.303771412036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45987.303771412036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45987.303771412036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45987.303771412036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45987.303771412036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45987.303771412036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45987.303771412036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45987.303771412036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45987.303771412036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45987.303771412036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45987.303771412036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45987.303771412036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45987.303771412036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45987.303771412036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45987.303771412036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45987.303771412036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45987.303771412036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45987.303771412036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45987.303771412036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45987.303771412036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45987.303771412036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45987.303771412036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45987.303771412036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45987.303771412036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45987.303771412036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45987.303771412036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45987.303771412036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45987.303771412036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45987.303771412036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45987.303771412036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45987.303771412036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45987.303771412036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45987.303771412036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45987.303771412036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45987.303771412036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45987.303771412036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45987.303771412036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45987.303771412036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45987.303771412036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45987.303771412036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45987.303771412036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45987.303771412036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45987.303771412036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45987.303771412036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45987.303771412036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45987.303771412036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45987.303771412036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45987.303771412036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45987.303771412036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45987.303771412036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45987.303771412036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45987.303771412036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45987.303771412036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45987.303771412036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45987.303771412036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45987.303771412036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45987.303771412036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45987.303771412036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45987.303771412036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45987.303771412036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45987.303771412036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45987.303771412036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45987.303771412036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45987.303771412036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45987.303771412036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45987.303771412036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45987.303771412036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45987.303771412036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45987.303771412036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45987.303771412036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45987.303771412036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45987.303771412036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45987.303771412036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45987.303771412036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45987.303771412036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45987.303771412036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45987.303771412036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45987.303771412036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45987.303771412036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45987.303771412036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45987.303771412036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45987.303771412036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45987.303771412036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45987.303771412036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45987.303771412036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45987.303771412036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45987.303771412036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45987.303771412036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45987.303771412036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45987.303771412036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45987.303771412036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45987.303771412036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45987.303771412036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45987.303771412036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45987.303771412036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45987.303771412036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45987.303771412036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45987.303771412036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45987.303771412036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45987.303771412036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45987.303771412036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45987.303771412036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45987.303771412036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45987.303771412036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45987.303771412036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45987.303771412036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45987.303771412036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45987.303771412036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45987.303771412036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45987.303771412036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45987.303771412036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45987.303771412036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45987.303771412036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45987.303771412036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45987.303771412036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45987.303771412036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45987.303771412036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45987.303771412036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45987.303771412036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45987.303771412036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45987.303771412036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45987.303771412036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45987.303771412036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45987.303771412036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45987.303771412036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45987.303771412036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45987.303771412036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45987.303771412036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45987.303771412036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45987.303771412036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45987.303771412036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45987.303771412036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45987.303771412036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45987.303771412036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45987.303771412036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45987.303771412036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45987.303771412036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45987.303771412036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45987.303771412036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45987.303771412036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45987.303771412036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45987.303771412036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45987.303771412036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45987.303771412036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45987.303771412036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45987.303771412036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45987.303771412036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45987.303771412036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45987.303771412036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45987.303771412036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45987.303771412036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45987.303771412036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45987.303771412036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45987.303771412036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45987.303771412036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45987.303771412036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45987.303771412036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45987.303771412036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45987.303771412036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45987.303771412036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45987.303771412036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45987.303771412036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45987.303771412036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45987.303771412036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45987.303771412036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45987.303771412036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45987.303771412036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45987.303771412036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45987.303771412036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45987.303771412036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45987.303771412036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45987.303771412036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45987.303771412036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45987.303771412036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45987.303771412036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45987.303771412036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45987.303771412036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45987.303771412036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45987.303771412036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45987.303771412036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45987.303771412036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45987.303771412036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45987.303771412036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45987.303771412036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45987.303771412036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45987.303771412036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45987.303771412036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45987.303771412036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45987.303771412036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45987.303771412036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45987.303771412036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45987.303771412036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45987.303771412036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45987.303771412036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45987.303771412036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45987.303771412036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45987.303771412036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45987.303771412036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45987.303771412036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45987.303771412036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45987.303771412036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45987.303771412036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45987.303771412036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45987.303771412036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45987.303771412036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45987.303771412036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45987.303771412036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45987.303771412036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45987.303771412036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45987.303771412036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45987.303771412036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45987.303771412036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45987.303771412036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45987.303771412036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45987.303771412036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45987.303771412036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45987.303771412036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45987.303771412036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45987.303771412036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45987.303771412036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45987.303771412036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45987.303771412036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45987.303771412036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45987.303771412036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45987.303771412036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45987.303771412036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45987.303771412036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45987.303771412036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45987.303771412036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45987.303771412036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45987.303771412036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45987.303771412036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45987.303771412036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45987.303771412036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45987.303771412036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45987.303771412036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45987.303771412036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45987.303771412036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45987.303771412036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45987.303771412036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45987.303771412036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45987.303771412036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45987.303771412036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45987.303771412036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45987.303771412036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45987.303771412036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45987.303771412036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45987.303771412036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45987.303771412036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45987.303771412036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45987.303771412036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45987.303771412036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45987.303771412036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45987.303771412036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45987.303771412036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45987.303771412036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45987.303771412036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45987.303771412036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45987.303771412036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45987.303771412036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45987.303771412036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45987.303771412036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45987.303771412036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45987.303771412036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45987.303771412036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45987.303771412036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45987.303771412036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45987.303771412036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45987.303771412036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45987.303771412036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45987.303771412036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45987.303771412036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45987.303771412036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45987.303771412036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45987.303771412036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45987.303771412036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45987.303771412036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45987.303771412036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45987.303771412036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45987.303771412036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45987.303771412036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45987.303771412036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45987.303771412036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45987.303771412036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45987.303771412036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45987.303771412036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45987.303771412036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45987.303771412036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45987.303771412036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45987.303771412036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45987.303771412036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45987.303771412036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45987.303771412036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45987.303771412036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45987.303771412036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45987.303771412036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45987.303771412036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45987.303771412036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45987.303771412036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45987.303771412036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45987.303771412036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45987.303771412036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45987.303771412036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45987.303771412036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45987.303771412036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45987.303771412036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45987.303771412036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45987.303771412036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45987.303771412036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45987.303771412036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45987.303771412036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45987.303771412036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45987.303771412036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45987.303771412036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45987.303771412036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45987.303771412036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45987.303771412036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45987.303771412036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45987.303771412036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45987.303771412036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45987.303771412036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45987.303771412036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45987.303771412036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45987.303771412036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45987.303771412036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45987.303771412036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45987.303771412036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45987.303771412036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45987.303771412036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45987.303771412036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45987.303771412036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45987.303771412036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45987.303771412036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45987.303771412036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45987.303771412036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45987.303771412036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45987.303771412036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45987.303771412036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45987.303771412036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45987.303771412036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45987.303771412036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45987.303771412036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45987.303771412036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45987.303771412036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45987.303771412036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45987.303771412036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45987.303771412036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45987.303771412036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45987.303771412036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45987.303771412036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45987.303771412036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45987.303771412036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45987.303771412036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45987.303771412036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45987.303771412036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45987.303771412036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45987.303771412036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45987.303771412036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45987.303771412036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45987.303771412036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45987.303771412036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45987.303771412036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45987.303771412036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45987.303771412036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45987.303771412036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45987.303771412036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45987.303771412036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45987.303771412036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45987.303771412036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45987.303771412036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45987.303771412036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45987.303771412036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45987.303771412036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45987.303771412036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45987.303771412036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45987.303771412036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45987.303771412036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45987.303771412036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45987.303771412036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45987.303771412036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45987.303771412036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45987.303771412036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45987.303771412036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45987.303771412036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45987.303771412036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45987.303771412036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45987.303771412036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45987.303771412036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45987.303771412036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45987.303771412036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45987.303771412036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45987.303771412036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45987.303771412036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45987.303771412036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45987.303771412036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45987.303771412036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45987.303771412036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45987.303771412036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45987.303771412036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45987.303771412036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45987.303771412036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45987.303771412036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45987.303771412036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45987.303771412036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45987.303771412036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45987.303771412036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45987.303771412036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45987.303771412036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45987.303771412036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45987.303771412036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45987.303771412036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45987.303771412036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45987.303771412036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45987.303771412036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45987.303771412036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45987.303771412036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45987.303771412036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45987.303771412036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45987.303771412036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45987.303771412036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45987.303771412036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45987.303771412036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45987.303771412036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45987.303771412036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45987.303771412036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45987.303771412036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45987.303771412036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45987.303771412036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45987.303771412036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45987.303771412036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45987.303771412036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45987.303771412036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45987.303771412036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45987.303771412036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45987.303771412036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45987.303771412036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45987.303771412036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45987.303771412036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45987.303771412036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45987.303771412036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45987.303771412036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45987.303771412036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45987.303771412036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45987.303771412036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45987.303771412036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45987.303771412036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45987.303771412036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45987.303771412036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45987.303771412036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45987.303771412036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45987.303771412036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45987.303771412036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45987.303771412036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45987.303771412036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45987.303771412036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45987.303771412036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45987.303771412036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45987.303771412036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45987.303771412036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45987.303771412036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45987.303771412036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45987.303771412036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45987.303771412036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45987.303771412036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45987.303771412036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45987.303771412036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45987.303771412036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45987.303771412036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45987.303771412036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45987.303771412036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45987.303771412036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45987.303771412036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45987.303771412036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45987.303771412036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45987.303771412036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45987.303771412036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45987.303771412036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45987.303771412036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45987.303771412036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45987.303771412036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45987.303771412036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45987.303771412036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45987.303771412036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45987.303771412036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45987.303771412036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45987.303771412036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45987.303771412036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45987.303771412036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45987.303771412036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45987.303771412036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45987.303771412036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45987.303771412036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45987.303771412036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45987.303771412036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45987.303771412036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45987.303771412036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45987.303771412036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45987.303771412036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45987.303771412036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45987.303771412036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45987.303771412036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45987.303771412036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45987.303771412036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45987.303771412036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45987.303771412036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45987.303771412036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45987.303771412036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45987.303771412036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45987.303771412036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45987.303771412036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45987.303771412036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45987.303771412036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45987.303771412036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45987.303771412036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45987.303771412036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45987.303771412036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45987.303771412036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45987.303771412036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45987.303771412036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45987.303771412036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45987.303771412036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45987.303771412036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45987.303771412036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45987.303771412036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45987.303771412036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45987.303771412036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45987.303771412036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45987.303771412036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45987.303771412036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45987.303771412036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45987.303771412036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45987.303771412036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45987.303771412036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45987.303771412036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45987.303771412036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45987.303771412036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45987.303771412036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45987.303771412036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45987.303771412036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45987.303771412036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45987.303771412036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45987.303771412036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45987.303771412036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45987.303771412036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45987.303771412036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45987.303771412036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45987.303771412036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45987.303771412036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45987.303771412036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45987.303771412036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45987.303771412036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45987.303771412036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45987.303771412036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45987.303771412036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45987.303771412036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45987.303771412036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45987.303771412036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45987.303771412036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45987.303771412036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45987.303771412036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45987.303771412036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45987.303771412036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45987.303771412036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45987.303771412036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45987.303771412036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45987.303771412036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45987.303771412036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45987.303771412036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45987.303771412036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45987.303771412036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45987.303771412036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45987.303771412036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45987.303771412036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45987.303771412036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45987.303771412036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45987.303771412036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45987.303771412036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45987.303771412036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45987.303771412036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45987.303771412036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45987.303771412036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45987.303771412036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45987.303771412036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45987.303771412036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45987.303771412036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45987.303771412036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45987.303771412036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45987.303771412036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45987.303771412036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45987.303771412036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45987.303771412036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45987.303771412036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45987.303771412036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45987.303771412036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45987.303771412036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45987.303771412036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45987.303771412036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45987.303771412036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45987.303771412036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45987.303771412036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45987.303771412036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45987.303771412036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45987.303771412036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45987.303771412036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45987.303771412036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45987.303771412036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45987.303771412036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45987.303771412036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45987.303771412036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45987.303771412036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45987.303771412036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45987.303771412036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45987.303771412036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45987.303771412036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45987.303771412036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45987.303771412036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45987.303771412036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45987.303771412036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45987.303771412036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45987.303771412036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45987.303771412036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45987.303771412036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45987.303771412036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45987.303771412036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45987.303771412036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45987.303771412036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45987.303771412036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45987.303771412036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45987.303771412036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45987.303771412036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45987.303771412036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45987.303771412036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45987.303771412036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45987.303771412036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45987.303771412036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45987.303771412036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45987.303771412036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45987.303771412036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45987.303771412036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45987.303771412036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45987.303771412036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45987.303771412036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45987.303771412036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45987.303771412036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45987.303771412036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45987.303771412036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45987.303771412036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45987.303771412036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45987.303771412036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45987.303771412036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45987.303771412036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45987.303771412036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45987.303771412036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45987.303771412036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45987.303771412036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45987.303771412036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45987.303771412036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45987.303771412036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45987.303771412036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45987.303771412036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45987.303771412036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45987.303771412036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45987.303771412036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45987.303771412036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45987.303771412036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45987.303771412036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45987.303771412036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45987.303771412036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45987.303771412036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45987.303771412036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45987.303771412036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45987.303771412036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45987.303771412036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45987.303771412036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45987.303771412036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45987.303771412036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45987.303771412036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45987.303771412036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45987.303771412036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45987.303771412036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45987.303771412036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45987.303771412036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45987.303771412036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45987.303771412036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45987.303771412036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45987.303771412036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45987.303771412036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45987.303771412036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45987.303771412036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45987.303771412036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45987.303771412036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45987.303771412036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45987.303771412036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45987.303771412036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45987.303771412036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45987.303771412036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45987.303771412036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45987.303771412036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45987.303771412036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45987.303771412036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45987.303771412036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45987.303771412036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45987.303771412036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45987.303771412036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45987.303771412036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45987.303771412036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45987.303771412036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45987.303771412036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45987.303771412036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45987.303771412036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45987.303771412036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45987.303771412036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45987.303771412036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45987.303771412036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45987.303771412036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45987.303771412036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45987.303771412036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45987.303771412036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45987.303771412036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45987.303771412036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45987.303771412036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45987.303771412036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45987.303771412036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45987.303771412036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45987.303771412036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45987.303771412036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45987.303771412036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45987.303771412036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45987.303771412036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45987.303771412036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45987.303771412036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45987.303771412036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45987.303771412036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45987.303771412036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45987.303771412036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45987.303771412036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45987.303771412036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45987.303771412036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45987.303771412036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45987.303771412036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45987.303771412036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45987.303771412036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45987.303771412036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45987.303771412036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45987.303771412036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45987.303771412036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45987.303771412036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45987.303771412036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45987.303771412036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45987.303771412036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45987.303771412036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45987.303771412036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45987.303771412036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45987.303771412036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45987.303771412036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45987.303771412036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45987.303771412036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45987.303771412036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45987.303771412036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45987.303771412036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45987.303771412036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45987.303771412036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45987.303771412036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45987.303771412036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45987.303771412036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45987.303771412036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45987.303771412036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45987.303771412036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45987.303771412036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45987.303771412036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45987.303771412036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45987.303771412036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45987.303771412036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45987.303771412036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45987.303771412036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45987.303771412036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45987.303771412036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45987.303771412036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45987.303771412036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45987.303771412036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45987.303771412036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45987.303771412036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45987.303771412036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45987.303771412036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45987.303771412036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45987.303771412036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45987.303771412036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45987.303771412036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45987.303771412036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45987.303771412036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45987.303771412036</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5"/>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283.82305381944025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35308</v>
      </c>
      <c r="E3" s="94" t="s">
        <v>39021</v>
      </c>
      <c r="F3" s="95">
        <v>45987.238761574074</v>
      </c>
      <c r="G3" s="96">
        <f t="shared" ref="G3:G43" ca="1" si="0">IFERROR(NOW()-F3,"")</f>
        <v>6.5009837962861639E-2</v>
      </c>
      <c r="H3" s="95">
        <v>45987.23269675926</v>
      </c>
      <c r="I3" s="113" t="str">
        <f>IFERROR(VLOOKUP(D3,DB!A:F,6,0),"")</f>
        <v>Generator-SG</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ca="1" si="0"/>
        <v>45987.303771412036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45987.303771412036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45987.303771412036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45987.303771412036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45987.303771412036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45987.303771412036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45987.303771412036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45987.303771412036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45987.303771412036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45987.303771412036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45987.303771412036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45987.303771412036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45987.303771412036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45987.303771412036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45987.303771412036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45987.303771412036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45987.303771412036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45987.303771412036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45987.303771412036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45987.303771412036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45987.303771412036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45987.303771412036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45987.303771412036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45987.303771412036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45987.303771412036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45987.303771412036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45987.303771412036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45987.303771412036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45987.303771412036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45987.303771412036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45987.303771412036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45987.303771412036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45987.303771412036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45987.303771412036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45987.303771412036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45987.303771412036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45987.303771412036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45987.303771412036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45987.303771412036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45987.303771412036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ref="G44:G107" ca="1" si="1">IFERROR(NOW()-F44,"")</f>
        <v>45987.303771412036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45987.303771412036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45987.303771412036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45987.303771412036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45987.303771412036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45987.303771412036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45987.303771412036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45987.303771412036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45987.303771412036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45987.303771412036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45987.303771412036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45987.303771412036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45987.303771412036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45987.303771412036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45987.303771412036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45987.303771412036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45987.303771412036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45987.303771412036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45987.303771412036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45987.303771412036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45987.303771412036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45987.303771412036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45987.303771412036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45987.303771412036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45987.303771412036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45987.303771412036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45987.303771412036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45987.303771412036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45987.303771412036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45987.303771412036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45987.303771412036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45987.303771412036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45987.303771412036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45987.303771412036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45987.303771412036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45987.303771412036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45987.303771412036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45987.303771412036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45987.303771412036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45987.303771412036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45987.303771412036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45987.303771412036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45987.303771412036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45987.303771412036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45987.303771412036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45987.303771412036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45987.303771412036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45987.303771412036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45987.303771412036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45987.303771412036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45987.303771412036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45987.303771412036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45987.303771412036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45987.303771412036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45987.303771412036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45987.303771412036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45987.303771412036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45987.303771412036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45987.303771412036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45987.303771412036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45987.303771412036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45987.303771412036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45987.303771412036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45987.303771412036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ref="G108:G171" ca="1" si="2">IFERROR(NOW()-F108,"")</f>
        <v>45987.303771412036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45987.303771412036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45987.303771412036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45987.303771412036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45987.303771412036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45987.303771412036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45987.303771412036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45987.303771412036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45987.303771412036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45987.303771412036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45987.303771412036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45987.303771412036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45987.303771412036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45987.303771412036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45987.303771412036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45987.303771412036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45987.303771412036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45987.303771412036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45987.303771412036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45987.303771412036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45987.303771412036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45987.303771412036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45987.303771412036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45987.303771412036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45987.303771412036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45987.303771412036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45987.303771412036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45987.303771412036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45987.303771412036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45987.303771412036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45987.303771412036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45987.303771412036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45987.303771412036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45987.303771412036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45987.303771412036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45987.303771412036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45987.303771412036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45987.303771412036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45987.303771412036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45987.303771412036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45987.303771412036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45987.303771412036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45987.303771412036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45987.303771412036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45987.303771412036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45987.303771412036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45987.303771412036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45987.303771412036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45987.303771412036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45987.303771412036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45987.303771412036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45987.303771412036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45987.303771412036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45987.303771412036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45987.303771412036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45987.303771412036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45987.303771412036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45987.303771412036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45987.303771412036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45987.303771412036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45987.303771412036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45987.303771412036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45987.303771412036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45987.303771412036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ref="G172:G235" ca="1" si="3">IFERROR(NOW()-F172,"")</f>
        <v>45987.303771412036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45987.303771412036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45987.303771412036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45987.303771412036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45987.303771412036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45987.303771412036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45987.303771412036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45987.303771412036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45987.303771412036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45987.303771412036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45987.303771412036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45987.303771412036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45987.303771412036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45987.303771412036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45987.303771412036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45987.303771412036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45987.303771412036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45987.303771412036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45987.303771412036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45987.303771412036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45987.303771412036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45987.303771412036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45987.303771412036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45987.303771412036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45987.303771412036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45987.303771412036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45987.303771412036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45987.303771412036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45987.303771412036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45987.303771412036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45987.303771412036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45987.303771412036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45987.303771412036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45987.303771412036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45987.303771412036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45987.303771412036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45987.303771412036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45987.303771412036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45987.303771412036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45987.303771412036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45987.303771412036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45987.303771412036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45987.303771412036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45987.303771412036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45987.303771412036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45987.303771412036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45987.303771412036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45987.303771412036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45987.303771412036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45987.303771412036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45987.303771412036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45987.303771412036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45987.303771412036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45987.303771412036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45987.303771412036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45987.303771412036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45987.303771412036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45987.303771412036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45987.303771412036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45987.303771412036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45987.303771412036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45987.303771412036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45987.303771412036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45987.303771412036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ref="G236:G299" ca="1" si="4">IFERROR(NOW()-F236,"")</f>
        <v>45987.303771412036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45987.303771412036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45987.303771412036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45987.303771412036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45987.303771412036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45987.303771412036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45987.303771412036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45987.303771412036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45987.303771412036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45987.303771412036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45987.303771412036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45987.303771412036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45987.303771412036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45987.303771412036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45987.303771412036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45987.303771412036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45987.303771412036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45987.303771412036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45987.303771412036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45987.303771412036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45987.303771412036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45987.303771412036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45987.303771412036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45987.303771412036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45987.303771412036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45987.303771412036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45987.303771412036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45987.303771412036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45987.303771412036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45987.303771412036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45987.303771412036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45987.303771412036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45987.303771412036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45987.303771412036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45987.303771412036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45987.303771412036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45987.303771412036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45987.303771412036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45987.303771412036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45987.303771412036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45987.303771412036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45987.303771412036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45987.303771412036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45987.303771412036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45987.303771412036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45987.303771412036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45987.303771412036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45987.303771412036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45987.303771412036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45987.303771412036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45987.303771412036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45987.303771412036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45987.303771412036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45987.303771412036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45987.303771412036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45987.303771412036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45987.303771412036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45987.303771412036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45987.303771412036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45987.303771412036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45987.303771412036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45987.303771412036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45987.303771412036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45987.303771412036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ref="G300:G345" ca="1" si="5">IFERROR(NOW()-F300,"")</f>
        <v>45987.303771412036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45987.303771412036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45987.303771412036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45987.303771412036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45987.303771412036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45987.303771412036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45987.303771412036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45987.303771412036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45987.303771412036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45987.303771412036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45987.303771412036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45987.303771412036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45987.303771412036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45987.303771412036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45987.303771412036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45987.303771412036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45987.303771412036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45987.303771412036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45987.303771412036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45987.303771412036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45987.303771412036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45987.303771412036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45987.303771412036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45987.303771412036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45987.303771412036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45987.303771412036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45987.303771412036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45987.303771412036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45987.303771412036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45987.303771412036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45987.303771412036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45987.303771412036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45987.303771412036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45987.303771412036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45987.303771412036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45987.303771412036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45987.303771412036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45987.303771412036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45987.303771412036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45987.303771412036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45987.303771412036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45987.303771412036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45987.303771412036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45987.303771412036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45987.303771412036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45987.303771412036</v>
      </c>
      <c r="H345" s="95"/>
      <c r="I345" s="113" t="str">
        <f>IFERROR(VLOOKUP(D345,DB!A:F,6,0),"")</f>
        <v/>
      </c>
      <c r="J345" s="113" t="str">
        <f>IFERROR(VLOOKUP(D345,DB!A:G,7,0),"")</f>
        <v/>
      </c>
      <c r="K345" s="97"/>
      <c r="L345" s="91" t="str">
        <f>IFERROR(VLOOKUP(D345,DB!A:I,9,0),"")</f>
        <v/>
      </c>
    </row>
  </sheetData>
  <dataValidations count="2">
    <dataValidation allowBlank="1" showInputMessage="1" showErrorMessage="1" sqref="E1" xr:uid="{A4F81451-56CC-4543-9497-104C4E44EE4B}"/>
    <dataValidation type="list" allowBlank="1" showInputMessage="1" showErrorMessage="1" sqref="E2:E3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95.471711226848129</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61.114894097219803</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38.642660300924035</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5.9304728009228711</v>
      </c>
      <c r="H5" s="122">
        <v>45981.360798611109</v>
      </c>
      <c r="I5" s="109" t="str">
        <f>IFERROR(VLOOKUP(D5,DB!A:F,6,0),"")</f>
        <v>SCECO</v>
      </c>
      <c r="J5" s="109" t="str">
        <f>IFERROR(VLOOKUP(D5,DB!A:G,7,0),"")</f>
        <v>Dead</v>
      </c>
      <c r="K5" s="109" t="s">
        <v>39118</v>
      </c>
      <c r="L5" s="109" t="str">
        <f>IFERROR(VLOOKUP(D5,DB!A:I,9,0),"")</f>
        <v>Latis</v>
      </c>
    </row>
    <row r="6" spans="1:13">
      <c r="A6" s="125"/>
      <c r="B6" s="125" t="str">
        <f>IFERROR(VLOOKUP(D6,DB!A:K,11,0),"")</f>
        <v/>
      </c>
      <c r="C6" s="125"/>
      <c r="D6" s="125"/>
      <c r="E6" s="125"/>
      <c r="F6" s="126"/>
      <c r="G6" s="111">
        <f ca="1">IFERROR(NOW()-F6,"")</f>
        <v>45987.303771412036</v>
      </c>
      <c r="H6" s="126"/>
      <c r="I6" s="125" t="str">
        <f>IFERROR(VLOOKUP(D6,DB!A:F,6,0),"")</f>
        <v/>
      </c>
      <c r="J6" s="125" t="str">
        <f>IFERROR(VLOOKUP(D6,DB!A:G,7,0),"")</f>
        <v/>
      </c>
      <c r="K6" s="125"/>
      <c r="L6" s="125" t="str">
        <f>IFERROR(VLOOKUP(D6,DB!A:I,9,0),"")</f>
        <v/>
      </c>
    </row>
    <row r="7" spans="1:13">
      <c r="A7" s="125"/>
      <c r="B7" s="125" t="str">
        <f>IFERROR(VLOOKUP(D7,DB!A:K,11,0),"")</f>
        <v/>
      </c>
      <c r="C7" s="125"/>
      <c r="D7" s="125"/>
      <c r="E7" s="125"/>
      <c r="F7" s="126"/>
      <c r="G7" s="111">
        <f ca="1">IFERROR(NOW()-F7,"")</f>
        <v>45987.303771412036</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45987.303771412036</v>
      </c>
      <c r="H8" s="126"/>
      <c r="I8" s="125" t="str">
        <f>IFERROR(VLOOKUP(D8,DB!A:F,6,0),"")</f>
        <v/>
      </c>
      <c r="J8" s="125" t="str">
        <f>IFERROR(VLOOKUP(D8,DB!A:G,7,0),"")</f>
        <v/>
      </c>
      <c r="K8" s="125"/>
      <c r="L8" s="125" t="str">
        <f>IFERROR(VLOOKUP(D8,DB!A:I,9,0),"")</f>
        <v/>
      </c>
    </row>
    <row r="9" spans="1:13">
      <c r="A9" s="125"/>
      <c r="B9" s="125" t="str">
        <f>IFERROR(VLOOKUP(D9,DB!A:K,11,0),"")</f>
        <v/>
      </c>
      <c r="C9" s="125"/>
      <c r="D9" s="127"/>
      <c r="E9" s="125"/>
      <c r="F9" s="126"/>
      <c r="G9" s="111">
        <f ca="1">IFERROR(NOW()-F9,"")</f>
        <v>45987.303771412036</v>
      </c>
      <c r="H9" s="126"/>
      <c r="I9" s="125" t="str">
        <f>IFERROR(VLOOKUP(D9,DB!A:F,6,0),"")</f>
        <v/>
      </c>
      <c r="J9" s="125" t="str">
        <f>IFERROR(VLOOKUP(D9,DB!A:G,7,0),"")</f>
        <v/>
      </c>
      <c r="K9" s="125"/>
      <c r="L9" s="125" t="str">
        <f>IFERROR(VLOOKUP(D9,DB!A:I,9,0),"")</f>
        <v/>
      </c>
    </row>
    <row r="10" spans="1:13">
      <c r="A10" s="125"/>
      <c r="B10" s="125" t="str">
        <f>IFERROR(VLOOKUP(D10,DB!A:K,11,0),"")</f>
        <v/>
      </c>
      <c r="C10" s="125"/>
      <c r="D10"/>
      <c r="E10" s="125"/>
      <c r="F10" s="126"/>
      <c r="G10" s="111">
        <f ca="1">IFERROR(NOW()-F10,"")</f>
        <v>45987.303771412036</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45987.303771412036</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45987.303771412036</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45987.303771412036</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45987.303771412036</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45987.303771412036</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45987.303771412036</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45987.303771412036</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45987.303771412036</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45987.303771412036</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45987.303771412036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45987.303771412036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45987.303771412036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45987.303771412036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45987.303771412036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45987.303771412036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45987.303771412036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45987.303771412036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45987.303771412036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45987.303771412036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45987.303771412036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45987.303771412036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45987.303771412036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45987.303771412036</v>
      </c>
      <c r="H33" s="126"/>
      <c r="I33" s="125" t="str">
        <f>IFERROR(VLOOKUP(D33,DB!A:F,6,0),"")</f>
        <v/>
      </c>
      <c r="J33" s="125" t="str">
        <f>IFERROR(VLOOKUP(D33,DB!A:G,7,0),"")</f>
        <v/>
      </c>
      <c r="K33" s="125"/>
      <c r="L33" s="125" t="str">
        <f>IFERROR(VLOOKUP(D33,DB!A:I,9,0),"")</f>
        <v/>
      </c>
    </row>
    <row r="34" spans="1:12">
      <c r="A34" s="109"/>
      <c r="B34" s="109"/>
      <c r="C34" s="109"/>
      <c r="D34" s="109"/>
      <c r="E34" s="109"/>
      <c r="F34" s="109"/>
      <c r="G34" s="109"/>
      <c r="H34" s="109"/>
      <c r="I34" s="109"/>
      <c r="J34" s="109"/>
      <c r="K34" s="109"/>
      <c r="L34" s="109"/>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7: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c r="C2" s="130"/>
      <c r="D2" s="129"/>
      <c r="E2" s="109"/>
      <c r="F2" s="131"/>
      <c r="G2" s="75"/>
      <c r="H2" s="131"/>
      <c r="I2" s="129"/>
      <c r="J2" s="129"/>
      <c r="K2" s="132"/>
      <c r="L2" s="133"/>
    </row>
    <row r="3" spans="1:16382" ht="31.5" customHeight="1">
      <c r="A3" s="128"/>
      <c r="B3" s="129" t="str">
        <f>IFERROR(VLOOKUP(D3,DB!A:K,11,0),"")</f>
        <v/>
      </c>
      <c r="C3" s="130"/>
      <c r="D3" s="129"/>
      <c r="E3" s="109"/>
      <c r="F3" s="131"/>
      <c r="G3" s="75">
        <f ca="1">IFERROR(NOW()-F3,"-")</f>
        <v>45987.303771412036</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45987.303771412036</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45987.303771412036</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45987.303771412036</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45987.303771412036</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45987.303771412036</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45987.303771412036</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45987.303771412036</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45987.303771412036</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45987.303771412036</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45987.303771412036</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45987.303771412036</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45987.303771412036</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45987.303771412036</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45987.303771412036</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45987.303771412036</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45987.303771412036</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45987.303771412036</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45987.303771412036</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45987.303771412036</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45987.303771412036</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45987.303771412036</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45987.303771412036</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45987.303771412036</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45987.303771412036</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45987.303771412036</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45987.303771412036</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45987.303771412036</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45987.303771412036</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45987.303771412036</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45987.303771412036</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45987.303771412036</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45987.303771412036</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45987.303771412036</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45987.303771412036</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45987.303771412036</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45987.303771412036</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2025-11-26T04:19:29Z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