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967" documentId="120_S{2AC9BD13-BADA-5192-A53E-5A8FF88502F6}" xr6:coauthVersionLast="47" xr6:coauthVersionMax="47" xr10:uidLastSave="{40127626-9C6F-4A48-9AE0-4996B1143585}"/>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<sst xmlns="http://schemas.openxmlformats.org/spreadsheetml/2006/main" count="180285" uniqueCount="39127">
  <si>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</si>
  <si>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</si>
  <si>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</si>
  <si>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</si>
  <si>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</si>
  <si>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</si>
  <si>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</si>
  <si>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</si>
  <si>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</si>
  <si>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</si>
  <si>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</si>
  <si>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</si>
  <si>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</si>
  <si>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</si>
  <si>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</si>
  <si>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</si>
  <si>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</si>
  <si>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</si>
  <si>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</si>
  <si>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</si>
  <si>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</si>
  <si>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</si>
  <si>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</si>
  <si>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</si>
  <si>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</si>
  <si>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</si>
  <si>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</si>
  <si>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</si>
  <si>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</si>
  <si>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</si>
  <si>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</si>
  <si>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</si>
  <si>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</si>
  <si>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</si>
  <si>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</si>
  <si>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</si>
  <si>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</si>
  <si>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</si>
  <si>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</si>
  <si>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</si>
  <si>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</si>
  <si>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</si>
  <si>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</si>
  <si>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</si>
  <si>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</si>
  <si>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</si>
  <si>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</si>
  <si>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</si>
  <si>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</si>
  <si>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</si>
  <si>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</si>
  <si>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</si>
  <si>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</si>
  <si>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</si>
  <si>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</si>
  <si>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</si>
  <si>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</si>
  <si>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</si>
  <si>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</si>
  <si>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</si>
  <si>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</si>
  <si>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</si>
  <si>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</si>
  <si>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</si>
  <si>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</si>
  <si>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</si>
  <si>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</si>
  <si>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</si>
  <si>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</si>
  <si>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</si>
  <si>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</si>
  <si>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</si>
  <si>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</si>
  <si>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</si>
  <si>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</si>
  <si>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</si>
  <si>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</si>
  <si>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</si>
  <si>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</si>
  <si>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</si>
  <si>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</si>
  <si>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</si>
  <si>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</si>
  <si>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</si>
  <si>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</si>
  <si>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</si>
  <si>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</si>
  <si>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</si>
  <si>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</si>
  <si>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</si>
  <si>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</si>
  <si>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</si>
  <si>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</si>
  <si>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</si>
  <si>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</si>
  <si>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</si>
  <si>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</si>
  <si>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</si>
  <si>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</si>
  <si>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</si>
  <si>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</si>
  <si>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</si>
  <si>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</si>
  <si>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</si>
  <si>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</si>
  <si>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</si>
  <si>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</si>
  <si>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</si>
  <si>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</si>
  <si>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</si>
  <si>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</si>
  <si>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</si>
  <si>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</si>
  <si>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</si>
  <si>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</si>
  <si>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</si>
  <si>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</si>
  <si>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</si>
  <si>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</si>
  <si>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</si>
  <si>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</si>
  <si>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</si>
  <si>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</si>
  <si>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</si>
  <si>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</si>
  <si>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</si>
  <si>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</si>
  <si>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</si>
  <si>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</si>
  <si>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</si>
  <si>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</si>
  <si>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</si>
  <si>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</si>
  <si>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</si>
  <si>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</si>
  <si>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</si>
  <si>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</si>
  <si>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</si>
  <si>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</si>
  <si>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</si>
  <si>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</si>
  <si>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</si>
  <si>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</si>
  <si>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</si>
  <si>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</si>
  <si>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</si>
  <si>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</si>
  <si>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</si>
  <si>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</si>
  <si>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</si>
  <si>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</si>
  <si>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</si>
  <si>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</si>
  <si>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</si>
  <si>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</si>
  <si>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</si>
  <si>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</si>
  <si>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</si>
  <si>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</si>
  <si>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</si>
  <si>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</si>
  <si>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</si>
  <si>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</si>
  <si>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</si>
  <si>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</si>
  <si>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</si>
  <si>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</si>
  <si>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</si>
  <si>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</si>
  <si>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</si>
  <si>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</si>
  <si>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</si>
  <si>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</si>
  <si>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</si>
  <si>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</si>
  <si>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</si>
  <si>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</si>
  <si>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</si>
  <si>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</si>
  <si>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</si>
  <si>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</si>
  <si>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</si>
  <si>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</si>
  <si>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</si>
  <si>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</si>
  <si>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</si>
  <si>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</si>
  <si>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</si>
  <si>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</si>
  <si>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</si>
  <si>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</si>
  <si>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</si>
  <si>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</si>
  <si>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</si>
  <si>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</si>
  <si>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</si>
  <si>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</si>
  <si>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</si>
  <si>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</si>
  <si>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</si>
  <si>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</si>
  <si>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</si>
  <si>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</si>
  <si>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</si>
  <si>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</si>
  <si>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</si>
  <si>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</si>
  <si>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</si>
  <si>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</si>
  <si>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</si>
  <si>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</si>
  <si>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</si>
  <si>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</si>
  <si>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</si>
  <si>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</si>
  <si>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</si>
  <si>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</si>
  <si>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</si>
  <si>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</si>
  <si>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</si>
  <si>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</si>
  <si>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</si>
  <si>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</si>
  <si>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</si>
  <si>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</si>
  <si>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</si>
  <si>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</si>
  <si>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</si>
  <si>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</si>
  <si>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</si>
  <si>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</si>
  <si>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</si>
  <si>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</si>
  <si>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</si>
  <si>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</si>
  <si>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</si>
  <si>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</si>
  <si>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</si>
  <si>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</si>
  <si>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</si>
  <si>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</si>
  <si>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</si>
  <si>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</si>
  <si>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</si>
  <si>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</si>
  <si>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</si>
  <si>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</si>
  <si>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</si>
  <si>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</si>
  <si>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</si>
  <si>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</si>
  <si>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</si>
  <si>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</si>
  <si>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</si>
  <si>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</si>
  <si>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</si>
  <si>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</si>
  <si>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</si>
  <si>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</si>
  <si>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</si>
  <si>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</si>
  <si>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</si>
  <si>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</si>
  <si>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</si>
  <si>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</si>
  <si>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</si>
  <si>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</si>
  <si>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</si>
  <si>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</si>
  <si>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</si>
  <si>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</si>
  <si>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</si>
  <si>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</si>
  <si>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</si>
  <si>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</si>
  <si>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</si>
  <si>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</si>
  <si>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</si>
  <si>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</si>
  <si>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</si>
  <si>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</si>
  <si>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</si>
  <si>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</si>
  <si>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</si>
  <si>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</si>
  <si>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</si>
  <si>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</si>
  <si>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</si>
  <si>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</si>
  <si>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</si>
  <si>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</si>
  <si>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</si>
  <si>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</si>
  <si>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</si>
  <si>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</si>
  <si>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</si>
  <si>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</si>
  <si>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</si>
  <si>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</si>
  <si>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</si>
  <si>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</si>
  <si>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</si>
  <si>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</si>
  <si>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</si>
  <si>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</si>
  <si>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</si>
  <si>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</si>
  <si>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</si>
  <si>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</si>
  <si>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</si>
  <si>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</si>
  <si>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</si>
  <si>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</si>
  <si>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</si>
  <si>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</si>
  <si>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</si>
  <si>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</si>
  <si>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</si>
  <si>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</si>
  <si>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</si>
  <si>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</si>
  <si>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</si>
  <si>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</si>
  <si>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</si>
  <si>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</si>
  <si>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</si>
  <si>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</si>
  <si>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</si>
  <si>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</si>
  <si>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</si>
  <si>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</si>
  <si>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</si>
  <si>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</si>
  <si>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</si>
  <si>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</si>
  <si>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</si>
  <si>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</si>
  <si>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</si>
  <si>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</si>
  <si>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</si>
  <si>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</si>
  <si>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</si>
  <si>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</si>
  <si>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</si>
  <si>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</si>
  <si>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</si>
  <si>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</si>
  <si>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</si>
  <si>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</si>
  <si>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</si>
  <si>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</si>
  <si>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</si>
  <si>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</si>
  <si>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</si>
  <si>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</si>
  <si>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</si>
  <si>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</si>
  <si>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</si>
  <si>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</si>
  <si>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</si>
  <si>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</si>
  <si>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</si>
  <si>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</si>
  <si>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</si>
  <si>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</si>
  <si>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</si>
  <si>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</si>
  <si>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</si>
  <si>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</si>
  <si>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</si>
  <si>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</si>
  <si>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</si>
  <si>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</si>
  <si>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</si>
  <si>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</si>
  <si>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</si>
  <si>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</si>
  <si>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</si>
  <si>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</si>
  <si>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</si>
  <si>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</si>
  <si>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</si>
  <si>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</si>
  <si>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</si>
  <si>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</si>
  <si>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</si>
  <si>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</si>
  <si>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</si>
  <si>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</si>
  <si>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</si>
  <si>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</si>
  <si>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</si>
  <si>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</si>
  <si>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</si>
  <si>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</si>
  <si>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</si>
  <si>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</si>
  <si>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</si>
  <si>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</si>
  <si>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</si>
  <si>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</si>
  <si>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</si>
  <si>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</si>
  <si>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</si>
  <si>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</si>
  <si>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</si>
  <si>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</si>
  <si>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</si>
  <si>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</si>
  <si>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</si>
  <si>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</si>
  <si>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</si>
  <si>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</si>
  <si>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</si>
  <si>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</si>
  <si>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</si>
  <si>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</si>
  <si>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</si>
  <si>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</si>
  <si>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</si>
  <si>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</si>
  <si>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</si>
  <si>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</si>
  <si>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</si>
  <si>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</si>
  <si>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</si>
  <si>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</si>
  <si>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</si>
  <si>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</si>
  <si>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</si>
  <si>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</si>
  <si>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</si>
  <si>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</si>
  <si>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</si>
  <si>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</si>
  <si>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</si>
  <si>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</si>
  <si>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</si>
  <si>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</si>
  <si>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</si>
  <si>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</si>
  <si>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</si>
  <si>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</si>
  <si>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</si>
  <si>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</si>
  <si>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</si>
  <si>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</si>
  <si>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</si>
  <si>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</si>
  <si>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</si>
  <si>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</si>
  <si>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</si>
  <si>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</si>
  <si>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</si>
  <si>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</si>
  <si>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</si>
  <si>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</si>
  <si>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</si>
  <si>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</si>
  <si>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</si>
  <si>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</si>
  <si>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</si>
  <si>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</si>
  <si>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</si>
  <si>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</si>
  <si>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</si>
  <si>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</si>
  <si>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</si>
  <si>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</si>
  <si>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</si>
  <si>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</si>
  <si>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</si>
  <si>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</si>
  <si>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</si>
  <si>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</si>
  <si>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</si>
  <si>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</si>
  <si>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</si>
  <si>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</si>
  <si>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</si>
  <si>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</si>
  <si>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</si>
  <si>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</si>
  <si>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</si>
  <si>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</si>
  <si>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</si>
  <si>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</si>
  <si>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</si>
  <si>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</si>
  <si>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</si>
  <si>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</si>
  <si>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</si>
  <si>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</si>
  <si>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</si>
  <si>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</si>
  <si>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</si>
  <si>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</si>
  <si>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</si>
  <si>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</si>
  <si>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</si>
  <si>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</si>
  <si>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</si>
  <si>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</si>
  <si>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</si>
  <si>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</si>
  <si>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</si>
  <si>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</si>
  <si>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</si>
  <si>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</si>
  <si>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</si>
  <si>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</si>
  <si>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</si>
  <si>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</si>
  <si>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</si>
  <si>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</si>
  <si>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</si>
  <si>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</si>
  <si>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</si>
  <si>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</si>
  <si>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</si>
  <si>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</si>
  <si>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</si>
  <si>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</si>
  <si>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</si>
  <si>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</si>
  <si>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</si>
  <si>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</si>
  <si>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</si>
  <si>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</si>
  <si>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</si>
  <si>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</si>
  <si>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</si>
  <si>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</si>
  <si>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</si>
  <si>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</si>
  <si>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</si>
  <si>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</si>
  <si>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</si>
  <si>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</si>
  <si>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</si>
  <si>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</si>
  <si>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</si>
  <si>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</si>
  <si>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</si>
  <si>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</si>
  <si>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</si>
  <si>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</si>
  <si>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</si>
  <si>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</si>
  <si>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</si>
  <si>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</si>
  <si>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</si>
  <si>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</si>
  <si>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</si>
  <si>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</si>
  <si>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</si>
  <si>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</si>
  <si>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</si>
  <si>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</si>
  <si>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</si>
  <si>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</si>
  <si>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</si>
  <si>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</si>
  <si>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</si>
  <si>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</si>
  <si>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</si>
  <si>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</si>
  <si>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</si>
  <si>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</si>
  <si>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</si>
  <si>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</si>
  <si>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</si>
  <si>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</si>
  <si>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</si>
  <si>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</si>
  <si>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</si>
  <si>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</si>
  <si>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</si>
  <si>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</si>
  <si>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</si>
  <si>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</si>
  <si>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</si>
  <si>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</si>
  <si>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</si>
  <si>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</si>
  <si>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</si>
  <si>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</si>
  <si>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</si>
  <si>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</si>
  <si>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</si>
  <si>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</si>
  <si>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</si>
  <si>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</si>
  <si>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</si>
  <si>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</si>
  <si>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</si>
  <si>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</si>
  <si>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</si>
  <si>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</si>
  <si>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</si>
  <si>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</si>
  <si>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</si>
  <si>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</si>
  <si>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</si>
  <si>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</si>
  <si>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</si>
  <si>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</si>
  <si>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</si>
  <si>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</si>
  <si>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</si>
  <si>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</si>
  <si>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</si>
  <si>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</si>
  <si>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</si>
  <si>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</si>
  <si>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</si>
  <si>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</si>
  <si>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</si>
  <si>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</si>
  <si>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</si>
  <si>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</si>
  <si>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</si>
  <si>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</si>
  <si>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</si>
  <si>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</si>
  <si>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</si>
  <si>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</si>
  <si>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</si>
  <si>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</si>
  <si>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</si>
  <si>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</si>
  <si>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</si>
  <si>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</si>
  <si>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</si>
  <si>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</si>
  <si>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</si>
  <si>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</si>
  <si>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</si>
  <si>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</si>
  <si>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</si>
  <si>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</si>
  <si>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</si>
  <si>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</si>
  <si>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</si>
  <si>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</si>
  <si>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</si>
  <si>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</si>
  <si>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</si>
  <si>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</si>
  <si>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</si>
  <si>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</si>
  <si>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</si>
  <si>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</si>
  <si>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</si>
  <si>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</si>
  <si>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</si>
  <si>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</si>
  <si>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</si>
  <si>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</si>
  <si>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</si>
  <si>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</si>
  <si>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</si>
  <si>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</si>
  <si>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</si>
  <si>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</si>
  <si>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</si>
  <si>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</si>
  <si>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</si>
  <si>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</si>
  <si>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</si>
  <si>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</si>
  <si>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</si>
  <si>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</si>
  <si>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</si>
  <si>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</si>
  <si>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</si>
  <si>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</si>
  <si>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</si>
  <si>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</si>
  <si>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</si>
  <si>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</si>
  <si>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</si>
  <si>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</si>
  <si>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</si>
  <si>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</si>
  <si>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</si>
  <si>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</si>
  <si>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</si>
  <si>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</si>
  <si>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</si>
  <si>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</si>
  <si>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</si>
  <si>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</si>
  <si>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</si>
  <si>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</si>
  <si>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</si>
  <si>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</si>
  <si>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</si>
  <si>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</si>
  <si>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</si>
  <si>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</si>
  <si>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</si>
  <si>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</si>
  <si>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</si>
  <si>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</si>
  <si>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</si>
  <si>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</si>
  <si>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</si>
  <si>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</si>
  <si>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</si>
  <si>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</si>
  <si>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</si>
  <si>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</si>
  <si>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</si>
  <si>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</si>
  <si>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</si>
  <si>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</si>
  <si>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</si>
  <si>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</si>
  <si>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</si>
  <si>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</si>
  <si>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</si>
  <si>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</si>
  <si>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</si>
  <si>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</si>
  <si>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</si>
  <si>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</si>
  <si>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</si>
  <si>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</si>
  <si>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</si>
  <si>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</si>
  <si>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</si>
  <si>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</si>
  <si>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</si>
  <si>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</si>
  <si>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</si>
  <si>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</si>
  <si>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</si>
  <si>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</si>
  <si>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</si>
  <si>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</si>
  <si>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</si>
  <si>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</si>
  <si>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</si>
  <si>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</si>
  <si>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</si>
  <si>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</si>
  <si>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</si>
  <si>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</si>
  <si>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</si>
  <si>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</si>
  <si>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</si>
  <si>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</si>
  <si>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</si>
  <si>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</si>
  <si>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</si>
  <si>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</si>
  <si>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</si>
  <si>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</si>
  <si>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</si>
  <si>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</si>
  <si>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</si>
  <si>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</si>
  <si>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</si>
  <si>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</si>
  <si>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</si>
  <si>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</si>
  <si>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</si>
  <si>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</si>
  <si>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</si>
  <si>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</si>
  <si>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</si>
  <si>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</si>
  <si>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</si>
  <si>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</si>
  <si>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</si>
  <si>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</si>
  <si>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</si>
  <si>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</si>
  <si>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</si>
  <si>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</si>
  <si>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</si>
  <si>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</si>
  <si>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</si>
  <si>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</si>
  <si>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</si>
  <si>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</si>
  <si>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</si>
  <si>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</si>
  <si>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</si>
  <si>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</si>
  <si>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</si>
  <si>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</si>
  <si>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</si>
  <si>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</si>
  <si>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</si>
  <si>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</si>
  <si>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</si>
  <si>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</si>
  <si>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</si>
  <si>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</si>
  <si>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</si>
  <si>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</si>
  <si>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</si>
  <si>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</si>
  <si>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</si>
  <si>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</si>
  <si>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</si>
  <si>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</si>
  <si>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</si>
  <si>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</si>
  <si>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</si>
  <si>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</si>
  <si>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</si>
  <si>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</si>
  <si>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</si>
  <si>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</si>
  <si>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</si>
  <si>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</si>
  <si>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</si>
  <si>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</si>
  <si>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</si>
  <si>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</si>
  <si>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</si>
  <si>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</si>
  <si>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</si>
  <si>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</si>
  <si>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</si>
  <si>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</si>
  <si>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</si>
  <si>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</si>
  <si>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</si>
  <si>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</si>
  <si>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</si>
  <si>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</si>
  <si>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</si>
  <si>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</si>
  <si>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</si>
  <si>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</si>
  <si>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</si>
  <si>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</si>
  <si>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</si>
  <si>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</si>
  <si>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</si>
  <si>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</si>
  <si>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</si>
  <si>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</si>
  <si>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</si>
  <si>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</si>
  <si>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</si>
  <si>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</si>
  <si>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</si>
  <si>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</si>
  <si>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</si>
  <si>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</si>
  <si>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</si>
  <si>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</si>
  <si>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</si>
  <si>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</si>
  <si>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</si>
  <si>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</si>
  <si>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</si>
  <si>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</si>
  <si>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</si>
  <si>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</si>
  <si>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</si>
  <si>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</si>
  <si>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</si>
  <si>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</si>
  <si>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</si>
  <si>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</si>
  <si>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</si>
  <si>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</si>
  <si>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</si>
  <si>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</si>
  <si>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</si>
  <si>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</si>
  <si>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</si>
  <si>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</si>
  <si>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</si>
  <si>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</si>
  <si>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</si>
  <si>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</si>
  <si>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</si>
  <si>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</si>
  <si>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</si>
  <si>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</si>
  <si>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</si>
  <si>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</si>
  <si>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</si>
  <si>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</si>
  <si>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</si>
  <si>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</si>
  <si>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</si>
  <si>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</si>
  <si>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</si>
  <si>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</si>
  <si>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</si>
  <si>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</si>
  <si>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</si>
  <si>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</si>
  <si>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</si>
  <si>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</si>
  <si>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</si>
  <si>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</si>
  <si>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</si>
  <si>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</si>
  <si>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</si>
  <si>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</si>
  <si>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</si>
  <si>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</si>
  <si>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</si>
  <si>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</si>
  <si>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</si>
  <si>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</si>
  <si>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</si>
  <si>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</si>
  <si>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</si>
  <si>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</si>
  <si>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</si>
  <si>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</si>
  <si>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</si>
  <si>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</si>
  <si>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</si>
  <si>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</si>
  <si>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</si>
  <si>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</si>
  <si>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</si>
  <si>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</si>
  <si>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</si>
  <si>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</si>
  <si>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</si>
  <si>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</si>
  <si>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</si>
  <si>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</si>
  <si>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</si>
  <si>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</si>
  <si>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</si>
  <si>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</si>
  <si>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</si>
  <si>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</si>
  <si>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</si>
  <si>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</si>
  <si>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</si>
  <si>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</si>
  <si>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</si>
  <si>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</si>
  <si>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</si>
  <si>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</si>
  <si>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</si>
  <si>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</si>
  <si>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</si>
  <si>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</si>
  <si>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</si>
  <si>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</si>
  <si>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</si>
  <si>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</si>
  <si>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</si>
  <si>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</si>
  <si>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</si>
  <si>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</si>
  <si>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</si>
  <si>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</si>
  <si>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</si>
  <si>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</si>
  <si>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</si>
  <si>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</si>
  <si>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</si>
  <si>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</si>
  <si>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</si>
  <si>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</si>
  <si>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</si>
  <si>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</si>
  <si>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</si>
  <si>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</si>
  <si>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</si>
  <si>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</si>
  <si>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</si>
  <si>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</si>
  <si>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</si>
  <si>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</si>
  <si>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</si>
  <si>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</si>
  <si>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</si>
  <si>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</si>
  <si>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</si>
  <si>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</si>
  <si>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</si>
  <si>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</si>
  <si>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</si>
  <si>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</si>
  <si>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</si>
  <si>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</si>
  <si>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</si>
  <si>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</si>
  <si>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</si>
  <si>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</si>
  <si>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</si>
  <si>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</si>
  <si>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</si>
  <si>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</si>
  <si>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</si>
  <si>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</si>
  <si>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</si>
  <si>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</si>
  <si>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</si>
  <si>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</si>
  <si>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</si>
  <si>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</si>
  <si>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</si>
  <si>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</si>
  <si>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</si>
  <si>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</si>
  <si>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</si>
  <si>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</si>
  <si>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</si>
  <si>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</si>
  <si>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</si>
  <si>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</si>
  <si>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</si>
  <si>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</si>
  <si>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</si>
  <si>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</si>
  <si>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</si>
  <si>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</si>
  <si>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</si>
  <si>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</si>
  <si>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</si>
  <si>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</si>
  <si>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</si>
  <si>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</si>
  <si>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</si>
  <si>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</si>
  <si>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</si>
  <si>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</si>
  <si>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</si>
  <si>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</si>
  <si>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</si>
  <si>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</si>
  <si>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</si>
  <si>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</si>
  <si>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</si>
  <si>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</si>
  <si>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</si>
  <si>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</si>
  <si>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</si>
  <si>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</si>
  <si>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</si>
  <si>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</si>
  <si>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</si>
  <si>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</si>
  <si>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</si>
  <si>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</si>
  <si>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</si>
  <si>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</si>
  <si>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</si>
  <si>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</si>
  <si>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</si>
  <si>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</si>
  <si>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</si>
  <si>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</si>
  <si>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</si>
  <si>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</si>
  <si>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</si>
  <si>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</si>
  <si>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</si>
  <si>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</si>
  <si>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</si>
  <si>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</si>
  <si>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</si>
  <si>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</si>
  <si>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</si>
  <si>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</si>
  <si>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</si>
  <si>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</si>
  <si>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</si>
  <si>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</si>
  <si>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</si>
  <si>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</si>
  <si>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</si>
  <si>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</si>
  <si>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</si>
  <si>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</si>
  <si>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</si>
  <si>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</si>
  <si>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</si>
  <si>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</si>
  <si>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</si>
  <si>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</si>
  <si>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</si>
  <si>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</si>
  <si>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</si>
  <si>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</si>
  <si>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</si>
  <si>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</si>
  <si>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</si>
  <si>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</si>
  <si>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</si>
  <si>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</si>
  <si>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</si>
  <si>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</si>
  <si>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</si>
  <si>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</si>
  <si>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</si>
  <si>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</si>
  <si>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</si>
  <si>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</si>
  <si>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</si>
  <si>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</si>
  <si>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</si>
  <si>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</si>
  <si>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</si>
  <si>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</si>
  <si>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</si>
  <si>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</si>
  <si>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</si>
  <si>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</si>
  <si>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</si>
  <si>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</si>
  <si>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</si>
  <si>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</si>
  <si>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</si>
  <si>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</si>
  <si>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</si>
  <si>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</si>
  <si>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</si>
  <si>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</si>
  <si>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</si>
  <si>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</si>
  <si>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</si>
  <si>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</si>
  <si>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</si>
  <si>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</si>
  <si>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</si>
  <si>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</si>
  <si>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</si>
  <si>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</si>
  <si>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</si>
  <si>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</si>
  <si>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</si>
  <si>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</si>
  <si>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</si>
  <si>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</si>
  <si>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</si>
  <si>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</si>
  <si>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</si>
  <si>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</si>
  <si>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</si>
  <si>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</si>
  <si>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</si>
  <si>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</si>
  <si>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</si>
  <si>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</si>
  <si>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</si>
  <si>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</si>
  <si>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</si>
  <si>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</si>
  <si>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</si>
  <si>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</si>
  <si>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</si>
  <si>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</si>
  <si>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</si>
  <si>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</si>
  <si>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</si>
  <si>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</si>
  <si>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</si>
  <si>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</si>
  <si>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</si>
  <si>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</si>
  <si>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</si>
  <si>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</si>
  <si>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</si>
  <si>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</si>
  <si>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</si>
  <si>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</si>
  <si>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</si>
  <si>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</si>
  <si>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</si>
  <si>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</si>
  <si>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</si>
  <si>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</si>
  <si>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</si>
  <si>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</si>
  <si>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</si>
  <si>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</si>
  <si>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</si>
  <si>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</si>
  <si>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</si>
  <si>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</si>
  <si>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</si>
  <si>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</si>
  <si>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</si>
  <si>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</si>
  <si>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</si>
  <si>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</si>
  <si>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</si>
  <si>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</si>
  <si>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</si>
  <si>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</si>
  <si>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</si>
  <si>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</si>
  <si>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</si>
  <si>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</si>
  <si>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</si>
  <si>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</si>
  <si>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</si>
  <si>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</si>
  <si>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</si>
  <si>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</si>
  <si>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</si>
  <si>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</si>
  <si>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</si>
  <si>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</si>
  <si>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</si>
  <si>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</si>
  <si>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</si>
  <si>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</si>
  <si>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</si>
  <si>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</si>
  <si>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</si>
  <si>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</si>
  <si>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</si>
  <si>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</si>
  <si>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</si>
  <si>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</si>
  <si>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</si>
  <si>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</si>
  <si>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</si>
  <si>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</si>
  <si>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</si>
  <si>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</si>
  <si>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</si>
  <si>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</si>
  <si>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</si>
  <si>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</si>
  <si>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</si>
  <si>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</si>
  <si>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</si>
  <si>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</si>
  <si>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</si>
  <si>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</si>
  <si>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</si>
  <si>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</si>
  <si>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</si>
  <si>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</si>
  <si>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</si>
  <si>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</si>
  <si>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</si>
  <si>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</si>
  <si>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</si>
  <si>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</si>
  <si>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</si>
  <si>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</si>
  <si>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</si>
  <si>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</si>
  <si>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</si>
  <si>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</si>
  <si>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</si>
  <si>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</si>
  <si>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</si>
  <si>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</si>
  <si>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</si>
  <si>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</si>
  <si>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</si>
  <si>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</si>
  <si>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</si>
  <si>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</si>
  <si>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</si>
  <si>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</si>
  <si>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</si>
  <si>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</si>
  <si>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</si>
  <si>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</si>
  <si>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</si>
  <si>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</si>
  <si>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</si>
  <si>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</si>
  <si>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</si>
  <si>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</si>
  <si>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</si>
  <si>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</si>
  <si>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</si>
  <si>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</si>
  <si>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</si>
  <si>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</si>
  <si>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</si>
  <si>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</si>
  <si>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</si>
  <si>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</si>
  <si>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</si>
  <si>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</si>
  <si>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</si>
  <si>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</si>
  <si>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</si>
  <si>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</si>
  <si>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</si>
  <si>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</si>
  <si>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</si>
  <si>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</si>
  <si>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</si>
  <si>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</si>
  <si>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</si>
  <si>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</si>
  <si>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</si>
  <si>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</si>
  <si>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</si>
  <si>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</si>
  <si>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</si>
  <si>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</si>
  <si>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</si>
  <si>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</si>
  <si>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</si>
  <si>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</si>
  <si>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</si>
  <si>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</si>
  <si>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</si>
  <si>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</si>
  <si>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</si>
  <si>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</si>
  <si>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</si>
  <si>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</si>
  <si>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</si>
  <si>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</si>
  <si>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</si>
  <si>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</si>
  <si>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</si>
  <si>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</si>
  <si>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</si>
  <si>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</si>
  <si>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</si>
  <si>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</si>
  <si>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</si>
  <si>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</si>
  <si>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</si>
  <si>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</si>
  <si>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</si>
  <si>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</si>
  <si>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</si>
  <si>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</si>
  <si>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</si>
  <si>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</si>
  <si>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</si>
  <si>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</si>
  <si>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</si>
  <si>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</si>
  <si>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</si>
  <si>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</si>
  <si>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</si>
  <si>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</si>
  <si>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</si>
  <si>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</si>
  <si>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</si>
  <si>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</si>
  <si>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</si>
  <si>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</si>
  <si>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</si>
  <si>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</si>
  <si>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</si>
  <si>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</si>
  <si>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</si>
  <si>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</si>
  <si>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</si>
  <si>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</si>
  <si>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</si>
  <si>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</si>
  <si>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</si>
  <si>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</si>
  <si>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</si>
  <si>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</si>
  <si>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</si>
  <si>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</si>
  <si>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</si>
  <si>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</si>
  <si>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</si>
  <si>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</si>
  <si>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</si>
  <si>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</si>
  <si>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</si>
  <si>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</si>
  <si>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</si>
  <si>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</si>
  <si>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</si>
  <si>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</si>
  <si>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</si>
  <si>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</si>
  <si>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</si>
  <si>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</si>
  <si>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</si>
  <si>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</si>
  <si>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</si>
  <si>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</si>
  <si>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</si>
  <si>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</si>
  <si>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</si>
  <si>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</si>
  <si>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</si>
  <si>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</si>
  <si>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</si>
  <si>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</si>
  <si>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</si>
  <si>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</si>
  <si>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</si>
  <si>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</si>
  <si>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</si>
  <si>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</si>
  <si>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</si>
  <si>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</si>
  <si>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</si>
  <si>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</si>
  <si>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</si>
  <si>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</si>
  <si>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</si>
  <si>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</si>
  <si>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</si>
  <si>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</si>
  <si>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</si>
  <si>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</si>
  <si>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</si>
  <si>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</si>
  <si>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</si>
  <si>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</si>
  <si>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</si>
  <si>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</si>
  <si>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</si>
  <si>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</si>
  <si>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</si>
  <si>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</si>
  <si>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</si>
  <si>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</si>
  <si>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</si>
  <si>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</si>
  <si>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</si>
  <si>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</si>
  <si>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</si>
  <si>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</si>
  <si>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</si>
  <si>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</si>
  <si>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</si>
  <si>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</si>
  <si>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</si>
  <si>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</si>
  <si>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</si>
  <si>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</si>
  <si>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</si>
  <si>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</si>
  <si>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</si>
  <si>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</si>
  <si>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</si>
  <si>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</si>
  <si>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</si>
  <si>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</si>
  <si>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</si>
  <si>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</si>
  <si>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</si>
  <si>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</si>
  <si>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</si>
  <si>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</si>
  <si>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</si>
  <si>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</si>
  <si>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</si>
  <si>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</si>
  <si>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</si>
  <si>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</si>
  <si>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</si>
  <si>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</si>
  <si>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</si>
  <si>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</si>
  <si>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</si>
  <si>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</si>
  <si>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</si>
  <si>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</si>
  <si>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</si>
  <si>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</si>
  <si>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</si>
  <si>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</si>
  <si>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</si>
  <si>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</si>
  <si>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</si>
  <si>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</si>
  <si>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</si>
  <si>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</si>
  <si>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</si>
  <si>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</si>
  <si>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</si>
  <si>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</si>
  <si>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</si>
  <si>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</si>
  <si>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</si>
  <si>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</si>
  <si>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</si>
  <si>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</si>
  <si>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</si>
  <si>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</si>
  <si>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</si>
  <si>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</si>
  <si>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</si>
  <si>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</si>
  <si>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</si>
  <si>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</si>
  <si>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</si>
  <si>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</si>
  <si>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</si>
  <si>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</si>
  <si>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</si>
  <si>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</si>
  <si>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</si>
  <si>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</si>
  <si>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</si>
  <si>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</si>
  <si>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</si>
  <si>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</si>
  <si>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</si>
  <si>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</si>
  <si>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</si>
  <si>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</si>
  <si>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</si>
  <si>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</si>
  <si>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</si>
  <si>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</si>
  <si>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</si>
  <si>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</si>
  <si>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</si>
  <si>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</si>
  <si>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</si>
  <si>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</si>
  <si>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</si>
  <si>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</si>
  <si>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</si>
  <si>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</si>
  <si>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</si>
  <si>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</si>
  <si>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</si>
  <si>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</si>
  <si>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</si>
  <si>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</si>
  <si>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</si>
  <si>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</si>
  <si>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</si>
  <si>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</si>
  <si>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</si>
  <si>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</si>
  <si>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</si>
  <si>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</si>
  <si>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</si>
  <si>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</si>
  <si>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</si>
  <si>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</si>
  <si>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</si>
  <si>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</si>
  <si>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</si>
  <si>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</si>
  <si>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</si>
  <si>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</si>
  <si>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</si>
  <si>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</si>
  <si>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</si>
  <si>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</si>
  <si>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</si>
  <si>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</si>
  <si>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</si>
  <si>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</si>
  <si>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</si>
  <si>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</si>
  <si>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</si>
  <si>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</si>
  <si>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</si>
  <si>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</si>
  <si>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</si>
  <si>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</si>
  <si>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</si>
  <si>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</si>
  <si>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</si>
  <si>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</si>
  <si>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</si>
  <si>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</si>
  <si>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</si>
  <si>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</si>
  <si>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</si>
  <si>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</si>
  <si>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</si>
  <si>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</si>
  <si>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</si>
  <si>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</si>
  <si>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</si>
  <si>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</si>
  <si>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</si>
  <si>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</si>
  <si>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</si>
  <si>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</si>
  <si>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</si>
  <si>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</si>
  <si>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</si>
  <si>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</si>
  <si>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</si>
  <si>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</si>
  <si>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</si>
  <si>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</si>
  <si>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</si>
  <si>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</si>
  <si>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</si>
  <si>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</si>
  <si>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</si>
  <si>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</si>
  <si>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</si>
  <si>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</si>
  <si>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</si>
  <si>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</si>
  <si>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</si>
  <si>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</si>
  <si>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</si>
  <si>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</si>
  <si>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</si>
  <si>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</si>
  <si>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</si>
  <si>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</si>
  <si>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</si>
  <si>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</si>
  <si>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</si>
  <si>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</si>
  <si>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</si>
  <si>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</si>
  <si>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</si>
  <si>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</si>
  <si>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</si>
  <si>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</si>
  <si>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</si>
  <si>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</si>
  <si>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</si>
  <si>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</si>
  <si>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</si>
  <si>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</si>
  <si>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</si>
  <si>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</si>
  <si>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</si>
  <si>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</si>
  <si>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</si>
  <si>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</si>
  <si>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</si>
  <si>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</si>
  <si>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</si>
  <si>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</si>
  <si>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</si>
  <si>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</si>
  <si>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</si>
  <si>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</si>
  <si>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</si>
  <si>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</si>
  <si>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</si>
  <si>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</si>
  <si>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</si>
  <si>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</si>
  <si>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</si>
  <si>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</si>
  <si>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</si>
  <si>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</si>
  <si>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</si>
  <si>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</si>
  <si>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</si>
  <si>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</si>
  <si>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</si>
  <si>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</si>
  <si>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</si>
  <si>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</si>
  <si>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</si>
  <si>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</si>
  <si>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</si>
  <si>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</si>
  <si>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</si>
  <si>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</si>
  <si>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</si>
  <si>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</si>
  <si>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</si>
  <si>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</si>
  <si>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</si>
  <si>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</si>
  <si>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</si>
  <si>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</si>
  <si>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</si>
  <si>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</si>
  <si>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</si>
  <si>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</si>
  <si>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</si>
  <si>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</si>
  <si>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</si>
  <si>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</si>
  <si>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</si>
  <si>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</si>
  <si>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</si>
  <si>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</si>
  <si>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</si>
  <si>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</si>
  <si>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</si>
  <si>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</si>
  <si>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</si>
  <si>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</si>
  <si>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</si>
  <si>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</si>
  <si>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</si>
  <si>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</si>
  <si>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</si>
  <si>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</si>
  <si>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</si>
  <si>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</si>
  <si>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</si>
  <si>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</si>
  <si>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</si>
  <si>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</si>
  <si>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</si>
  <si>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</si>
  <si>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</si>
  <si>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</si>
  <si>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</si>
  <si>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</si>
  <si>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</si>
  <si>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</si>
  <si>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</si>
  <si>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</si>
  <si>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</si>
  <si>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</si>
  <si>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</si>
  <si>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</si>
  <si>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</si>
  <si>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</si>
  <si>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</si>
  <si>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</si>
  <si>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</si>
  <si>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</si>
  <si>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</si>
  <si>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</si>
  <si>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</si>
  <si>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</si>
  <si>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</si>
  <si>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</si>
  <si>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</si>
  <si>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</si>
  <si>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</si>
  <si>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</si>
  <si>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</si>
  <si>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</si>
  <si>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</si>
  <si>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</si>
  <si>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</si>
  <si>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</si>
  <si>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</si>
  <si>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</si>
  <si>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</si>
  <si>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</si>
  <si>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</si>
  <si>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</si>
  <si>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</si>
  <si>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</si>
  <si>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</si>
  <si>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</si>
  <si>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</si>
  <si>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</si>
  <si>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</si>
  <si>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</si>
  <si>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</si>
  <si>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</si>
  <si>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</si>
  <si>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</si>
  <si>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</si>
  <si>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</si>
  <si>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</si>
  <si>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</si>
  <si>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</si>
  <si>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</si>
  <si>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</si>
  <si>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</si>
  <si>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</si>
  <si>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</si>
  <si>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</si>
  <si>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</si>
  <si>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</si>
  <si>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</si>
  <si>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</si>
  <si>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</si>
  <si>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</si>
  <si>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</si>
  <si>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</si>
  <si>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</si>
  <si>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</si>
  <si>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</si>
  <si>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</si>
  <si>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</si>
  <si>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</si>
  <si>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</si>
  <si>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</si>
  <si>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</si>
  <si>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</si>
  <si>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</si>
  <si>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</si>
  <si>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</si>
  <si>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</si>
  <si>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</si>
  <si>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</si>
  <si>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</si>
  <si>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</si>
  <si>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</si>
  <si>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</si>
  <si>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</si>
  <si>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</si>
  <si>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</si>
  <si>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</si>
  <si>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</si>
  <si>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</si>
  <si>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</si>
  <si>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</si>
  <si>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</si>
  <si>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</si>
  <si>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</si>
  <si>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</si>
  <si>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</si>
  <si>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</si>
  <si>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</si>
  <si>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</si>
  <si>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</si>
  <si>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</si>
  <si>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</si>
  <si>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</si>
  <si>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</si>
  <si>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</si>
  <si>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</si>
  <si>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</si>
  <si>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</si>
  <si>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</si>
  <si>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</si>
  <si>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</si>
  <si>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</si>
  <si>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</si>
  <si>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</si>
  <si>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</si>
  <si>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</si>
  <si>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</si>
  <si>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</si>
  <si>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</si>
  <si>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</si>
  <si>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</si>
  <si>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</si>
  <si>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</si>
  <si>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</si>
  <si>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</si>
  <si>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</si>
  <si>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</si>
  <si>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</si>
  <si>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</si>
  <si>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</si>
  <si>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</si>
  <si>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</si>
  <si>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</si>
  <si>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</si>
  <si>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</si>
  <si>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</si>
  <si>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</si>
  <si>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</si>
  <si>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</si>
  <si>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</si>
  <si>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</si>
  <si>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</si>
  <si>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</si>
  <si>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</si>
  <si>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</si>
  <si>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</si>
  <si>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</si>
  <si>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</si>
  <si>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</si>
  <si>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</si>
  <si>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</si>
  <si>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</si>
  <si>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</si>
  <si>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</si>
  <si>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</si>
  <si>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</si>
  <si>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</si>
  <si>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</si>
  <si>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</si>
  <si>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</si>
  <si>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</si>
  <si>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</si>
  <si>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</si>
  <si>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</si>
  <si>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</si>
  <si>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</si>
  <si>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</si>
  <si>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</si>
  <si>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</si>
  <si>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</si>
  <si>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</si>
  <si>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</si>
  <si>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</si>
  <si>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</si>
  <si>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</si>
  <si>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</si>
  <si>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</si>
  <si>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</si>
  <si>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</si>
  <si>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</si>
  <si>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</si>
  <si>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</si>
  <si>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</si>
  <si>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</si>
  <si>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</si>
  <si>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</si>
  <si>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</si>
  <si>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</si>
  <si>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</si>
  <si>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</si>
  <si>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</si>
  <si>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</si>
  <si>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</si>
  <si>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</si>
  <si>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</si>
  <si>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</si>
  <si>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</si>
  <si>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</si>
  <si>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</si>
  <si>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</si>
  <si>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</si>
  <si>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</si>
  <si>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</si>
  <si>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</si>
  <si>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</si>
  <si>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</si>
  <si>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</si>
  <si>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</si>
  <si>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</si>
  <si>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</si>
  <si>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</si>
  <si>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</si>
  <si>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</si>
  <si>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</si>
  <si>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</si>
  <si>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</si>
  <si>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</si>
  <si>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</si>
  <si>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</si>
  <si>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</si>
  <si>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</si>
  <si>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</si>
  <si>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</si>
  <si>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</si>
  <si>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</si>
  <si>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</si>
  <si>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</si>
  <si>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</si>
  <si>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</si>
  <si>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</si>
  <si>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</si>
  <si>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</si>
  <si>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</si>
  <si>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</si>
  <si>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</si>
  <si>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</si>
  <si>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</si>
  <si>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</si>
  <si>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</si>
  <si>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</si>
  <si>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</si>
  <si>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</si>
  <si>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</si>
  <si>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</si>
  <si>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</si>
  <si>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</si>
  <si>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</si>
  <si>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</si>
  <si>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</si>
  <si>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</si>
  <si>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</si>
  <si>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</si>
  <si>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</si>
  <si>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</si>
  <si>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</si>
  <si>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</si>
  <si>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</si>
  <si>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</si>
  <si>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</si>
  <si>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</si>
  <si>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</si>
  <si>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</si>
  <si>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</si>
  <si>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</si>
  <si>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</si>
  <si>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</si>
  <si>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</si>
  <si>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</si>
  <si>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</si>
  <si>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</si>
  <si>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</si>
  <si>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</si>
  <si>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</si>
  <si>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</si>
  <si>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</si>
  <si>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</si>
  <si>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</si>
  <si>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</si>
  <si>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</si>
  <si>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</si>
  <si>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</si>
  <si>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</si>
  <si>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</si>
  <si>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</si>
  <si>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</si>
  <si>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</si>
  <si>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</si>
  <si>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</si>
  <si>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</si>
  <si>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</si>
  <si>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</si>
  <si>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</si>
  <si>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</si>
  <si>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</si>
  <si>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</si>
  <si>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</si>
  <si>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</si>
  <si>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</si>
  <si>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</si>
  <si>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</si>
  <si>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</si>
  <si>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</si>
  <si>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</si>
  <si>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</si>
  <si>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</si>
  <si>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</si>
  <si>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</si>
  <si>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</si>
  <si>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</si>
  <si>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</si>
  <si>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</si>
  <si>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</si>
  <si>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</si>
  <si>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</si>
  <si>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</si>
  <si>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</si>
  <si>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</si>
  <si>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</si>
  <si>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</si>
  <si>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</si>
  <si>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</si>
  <si>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</si>
  <si>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</si>
  <si>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</si>
  <si>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</si>
  <si>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</si>
  <si>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</si>
  <si>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</si>
  <si>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</si>
  <si>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</si>
  <si>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</si>
  <si>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</si>
  <si>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</si>
  <si>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</si>
  <si>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</si>
  <si>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</si>
  <si>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</si>
  <si>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</si>
  <si>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</si>
  <si>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</si>
  <si>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</si>
  <si>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</si>
  <si>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</si>
  <si>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</si>
  <si>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</si>
  <si>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</si>
  <si>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</si>
  <si>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</si>
  <si>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</si>
  <si>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</si>
  <si>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</si>
  <si>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</si>
  <si>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</si>
  <si>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</si>
  <si>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</si>
  <si>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</si>
  <si>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</si>
  <si>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</si>
  <si>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</si>
  <si>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</si>
  <si>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</si>
  <si>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</si>
  <si>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</si>
  <si>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</si>
  <si>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</si>
  <si>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</si>
  <si>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</si>
  <si>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</si>
  <si>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</si>
  <si>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</si>
  <si>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</si>
  <si>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</si>
  <si>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</si>
  <si>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</si>
  <si>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</si>
  <si>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</si>
  <si>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</si>
  <si>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</si>
  <si>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</si>
  <si>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</si>
  <si>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</si>
  <si>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</si>
  <si>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</si>
  <si>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</si>
  <si>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</si>
  <si>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</si>
  <si>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</si>
  <si>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</si>
  <si>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</si>
  <si>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</si>
  <si>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</si>
  <si>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</si>
  <si>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</si>
  <si>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</si>
  <si>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</si>
  <si>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</si>
  <si>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</si>
  <si>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</si>
  <si>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</si>
  <si>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</si>
  <si>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</si>
  <si>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</si>
  <si>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</si>
  <si>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</si>
  <si>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</si>
  <si>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</si>
  <si>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</si>
  <si>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</si>
  <si>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</si>
  <si>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</si>
  <si>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</si>
  <si>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</si>
  <si>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</si>
  <si>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</si>
  <si>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</si>
  <si>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</si>
  <si>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</si>
  <si>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</si>
  <si>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</si>
  <si>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</si>
  <si>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</si>
  <si>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</si>
  <si>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</si>
  <si>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</si>
  <si>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</si>
  <si>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</si>
  <si>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</si>
  <si>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</si>
  <si>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</si>
  <si>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</si>
  <si>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</si>
  <si>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</si>
  <si>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</si>
  <si>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</si>
  <si>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</si>
  <si>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</si>
  <si>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</si>
  <si>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</si>
  <si>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</si>
  <si>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</si>
  <si>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</si>
  <si>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</si>
  <si>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</si>
  <si>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</si>
  <si>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</si>
  <si>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</si>
  <si>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</si>
  <si>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</si>
  <si>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</si>
  <si>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</si>
  <si>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</si>
  <si>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</si>
  <si>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</si>
  <si>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</si>
  <si>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</si>
  <si>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</si>
  <si>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</si>
  <si>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</si>
  <si>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</si>
  <si>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</si>
  <si>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</si>
  <si>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</si>
  <si>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</si>
  <si>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</si>
  <si>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</si>
  <si>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</si>
  <si>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</si>
  <si>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</si>
  <si>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</si>
  <si>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</si>
  <si>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</si>
  <si>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</si>
  <si>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</si>
  <si>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</si>
  <si>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</si>
  <si>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</si>
  <si>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</si>
  <si>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</si>
  <si>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</si>
  <si>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</si>
  <si>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</si>
  <si>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</si>
  <si>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</si>
  <si>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</si>
  <si>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</si>
  <si>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</si>
  <si>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</si>
  <si>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</si>
  <si>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</si>
  <si>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</si>
  <si>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</si>
  <si>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</si>
  <si>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</si>
  <si>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</si>
  <si>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</si>
  <si>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</si>
  <si>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</si>
  <si>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</si>
  <si>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</si>
  <si>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</si>
  <si>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</si>
  <si>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</si>
  <si>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</si>
  <si>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</si>
  <si>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</si>
  <si>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</si>
  <si>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</si>
  <si>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</si>
  <si>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</si>
  <si>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</si>
  <si>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</si>
  <si>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</si>
  <si>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</si>
  <si>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</si>
  <si>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</si>
  <si>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</si>
  <si>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</si>
  <si>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</si>
  <si>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</si>
  <si>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</si>
  <si>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</si>
  <si>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</si>
  <si>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</si>
  <si>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</si>
  <si>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</si>
  <si>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</si>
  <si>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</si>
  <si>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</si>
  <si>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</si>
  <si>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</si>
  <si>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</si>
  <si>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</si>
  <si>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</si>
  <si>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</si>
  <si>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</si>
  <si>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</si>
  <si>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</si>
  <si>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</si>
  <si>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</si>
  <si>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</si>
  <si>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</si>
  <si>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</si>
  <si>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</si>
  <si>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</si>
  <si>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</si>
  <si>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</si>
  <si>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</si>
  <si>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</si>
  <si>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</si>
  <si>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</si>
  <si>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</si>
  <si>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</si>
  <si>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</si>
  <si>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</si>
  <si>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</si>
  <si>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</si>
  <si>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</si>
  <si>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</si>
  <si>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</si>
  <si>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</si>
  <si>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</si>
  <si>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</si>
  <si>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</si>
  <si>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</si>
  <si>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</si>
  <si>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</si>
  <si>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</si>
  <si>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</si>
  <si>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</si>
  <si>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</si>
  <si>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</si>
  <si>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</si>
  <si>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</si>
  <si>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</si>
  <si>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</si>
  <si>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</si>
  <si>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</si>
  <si>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</si>
  <si>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</si>
  <si>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</si>
  <si>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</si>
  <si>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</si>
  <si>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</si>
  <si>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</si>
  <si>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</si>
  <si>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</si>
  <si>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</si>
  <si>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</si>
  <si>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</si>
  <si>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</si>
  <si>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</si>
  <si>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</si>
  <si>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</si>
  <si>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</si>
  <si>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</si>
  <si>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</si>
  <si>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</si>
  <si>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</si>
  <si>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</si>
  <si>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</si>
  <si>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</si>
  <si>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</si>
  <si>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</si>
  <si>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</si>
  <si>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</si>
  <si>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</si>
  <si>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</si>
  <si>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</si>
  <si>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</si>
  <si>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</si>
  <si>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</si>
  <si>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</si>
  <si>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</si>
  <si>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</si>
  <si>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</si>
  <si>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</si>
  <si>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</si>
  <si>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</si>
  <si>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</si>
  <si>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</si>
  <si>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</si>
  <si>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</si>
  <si>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</si>
  <si>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</si>
  <si>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</si>
  <si>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</si>
  <si>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</si>
  <si>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</si>
  <si>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</si>
  <si>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</si>
  <si>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</si>
  <si>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</si>
  <si>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</si>
  <si>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</si>
  <si>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</si>
  <si>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</si>
  <si>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</si>
  <si>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</si>
  <si>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</si>
  <si>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</si>
  <si>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</si>
  <si>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</si>
  <si>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</si>
  <si>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</si>
  <si>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</si>
  <si>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</si>
  <si>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</si>
  <si>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</si>
  <si>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</si>
  <si>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</si>
  <si>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</si>
  <si>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</si>
  <si>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</si>
  <si>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</si>
  <si>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</si>
  <si>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</si>
  <si>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</si>
  <si>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</si>
  <si>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</si>
  <si>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</si>
  <si>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</si>
  <si>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</si>
  <si>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</si>
  <si>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</si>
  <si>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</si>
  <si>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</si>
  <si>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</si>
  <si>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</si>
  <si>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</si>
  <si>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</si>
  <si>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</si>
  <si>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</si>
  <si>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</si>
  <si>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</si>
  <si>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</si>
  <si>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</si>
  <si>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</si>
  <si>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</si>
  <si>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</si>
  <si>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</si>
  <si>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</si>
  <si>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</si>
  <si>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</si>
  <si>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</si>
  <si>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</si>
  <si>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</si>
  <si>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</si>
  <si>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</si>
  <si>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</si>
  <si>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</si>
  <si>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</si>
  <si>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</si>
  <si>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</si>
  <si>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</si>
  <si>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</si>
  <si>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</si>
  <si>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</si>
  <si>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</si>
  <si>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</si>
  <si>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</si>
  <si>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</si>
  <si>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</si>
  <si>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</si>
  <si>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</si>
  <si>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</si>
  <si>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</si>
  <si>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</si>
  <si>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</si>
  <si>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</si>
  <si>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</si>
  <si>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</si>
  <si>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</si>
  <si>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</si>
  <si>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</si>
  <si>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</si>
  <si>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</si>
  <si>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</si>
  <si>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</si>
  <si>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</si>
  <si>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</si>
  <si>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</si>
  <si>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</si>
  <si>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</si>
  <si>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</si>
  <si>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</si>
  <si>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</si>
  <si>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</si>
  <si>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</si>
  <si>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</si>
  <si>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</si>
  <si>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</si>
  <si>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</si>
  <si>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</si>
  <si>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</si>
  <si>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</si>
  <si>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</si>
  <si>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</si>
  <si>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</si>
  <si>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</si>
  <si>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</si>
  <si>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</si>
  <si>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</si>
  <si>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</si>
  <si>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</si>
  <si>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</si>
  <si>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</si>
  <si>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</si>
  <si>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</si>
  <si>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</si>
  <si>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</si>
  <si>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</si>
  <si>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</si>
  <si>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</si>
  <si>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</si>
  <si>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</si>
  <si>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</si>
  <si>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</si>
  <si>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</si>
  <si>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</si>
  <si>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</si>
  <si>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</si>
  <si>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</si>
  <si>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</si>
  <si>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</si>
  <si>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</si>
  <si>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</si>
  <si>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</si>
  <si>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</si>
  <si>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</si>
  <si>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</si>
  <si>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</si>
  <si>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</si>
  <si>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</si>
  <si>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</si>
  <si>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</si>
  <si>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</si>
  <si>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</si>
  <si>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</si>
  <si>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</si>
  <si>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</si>
  <si>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</si>
  <si>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</si>
  <si>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</si>
  <si>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</si>
  <si>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</si>
  <si>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</si>
  <si>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</si>
  <si>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</si>
  <si>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</si>
  <si>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</si>
  <si>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</si>
  <si>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</si>
  <si>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</si>
  <si>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</si>
  <si>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</si>
  <si>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</si>
  <si>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</si>
  <si>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</si>
  <si>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</si>
  <si>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</si>
  <si>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</si>
  <si>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</si>
  <si>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</si>
  <si>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</si>
  <si>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</si>
  <si>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</si>
  <si>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</si>
  <si>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</si>
  <si>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</si>
  <si>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</si>
  <si>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</si>
  <si>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</si>
  <si>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</si>
  <si>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</si>
  <si>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</si>
  <si>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</si>
  <si>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</si>
  <si>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</si>
  <si>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</si>
  <si>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</si>
  <si>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</si>
  <si>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</si>
  <si>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</si>
  <si>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</si>
  <si>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</si>
  <si>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</si>
  <si>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</si>
  <si>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</si>
  <si>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</si>
  <si>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</si>
  <si>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</si>
  <si>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</si>
  <si>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</si>
  <si>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</si>
  <si>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</si>
  <si>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</si>
  <si>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</si>
  <si>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</si>
  <si>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</si>
  <si>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</si>
  <si>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</si>
  <si>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</si>
  <si>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</si>
  <si>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</si>
  <si>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</si>
  <si>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</si>
  <si>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</si>
  <si>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</si>
  <si>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</si>
  <si>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</si>
  <si>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</si>
  <si>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</si>
  <si>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</si>
  <si>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</si>
  <si>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</si>
  <si>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</si>
  <si>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</si>
  <si>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</si>
  <si>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</si>
  <si>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</si>
  <si>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</si>
  <si>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</si>
  <si>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</si>
  <si>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</si>
  <si>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</si>
  <si>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</si>
  <si>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</si>
  <si>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</si>
  <si>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</si>
  <si>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</si>
  <si>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</si>
  <si>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</si>
  <si>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</si>
  <si>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</si>
  <si>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</si>
  <si>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</si>
  <si>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</si>
  <si>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</si>
  <si>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</si>
  <si>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</si>
  <si>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</si>
  <si>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</si>
  <si>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</si>
  <si>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</si>
  <si>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</si>
  <si>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</si>
  <si>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</si>
  <si>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</si>
  <si>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</si>
  <si>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</si>
  <si>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</si>
  <si>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</si>
  <si>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</si>
  <si>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</si>
  <si>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</si>
  <si>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</si>
  <si>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</si>
  <si>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</si>
  <si>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</si>
  <si>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</si>
  <si>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</si>
  <si>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</si>
  <si>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</si>
  <si>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</si>
  <si>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</si>
  <si>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</si>
  <si>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</si>
  <si>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</si>
  <si>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</si>
  <si>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</si>
  <si>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</si>
  <si>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</si>
  <si>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</si>
  <si>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</si>
  <si>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</si>
  <si>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</si>
  <si>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</si>
  <si>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</si>
  <si>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</si>
  <si>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</si>
  <si>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</si>
  <si>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</si>
  <si>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</si>
  <si>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</si>
  <si>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</si>
  <si>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</si>
  <si>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</si>
  <si>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</si>
  <si>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</si>
  <si>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</si>
  <si>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</si>
  <si>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</si>
  <si>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</si>
  <si>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</si>
  <si>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</si>
  <si>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</si>
  <si>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</si>
  <si>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</si>
  <si>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</si>
  <si>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</si>
  <si>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</si>
  <si>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</si>
  <si>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</si>
  <si>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</si>
  <si>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</si>
  <si>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</si>
  <si>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</si>
  <si>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</si>
  <si>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</si>
  <si>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</si>
  <si>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</si>
  <si>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</si>
  <si>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</si>
  <si>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</si>
  <si>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</si>
  <si>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</si>
  <si>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</si>
  <si>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</si>
  <si>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</si>
  <si>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</si>
  <si>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</si>
  <si>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</si>
  <si>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</si>
  <si>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</si>
  <si>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</si>
  <si>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</si>
  <si>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</si>
  <si>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</si>
  <si>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</si>
  <si>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</si>
  <si>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</si>
  <si>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</si>
  <si>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</si>
  <si>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</si>
  <si>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</si>
  <si>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</si>
  <si>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</si>
  <si>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</si>
  <si>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</si>
  <si>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</si>
  <si>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</si>
  <si>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</si>
  <si>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</si>
  <si>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</si>
  <si>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</si>
  <si>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</si>
  <si>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</si>
  <si>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</si>
  <si>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</si>
  <si>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</si>
  <si>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</si>
  <si>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</si>
  <si>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</si>
  <si>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</si>
  <si>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</si>
  <si>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</si>
  <si>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</si>
  <si>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</si>
  <si>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</si>
  <si>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</si>
  <si>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</si>
  <si>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</si>
  <si>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</si>
  <si>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</si>
  <si>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</si>
  <si>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</si>
  <si>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</si>
  <si>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</si>
  <si>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</si>
  <si>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</si>
  <si>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</si>
  <si>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</si>
  <si>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</si>
  <si>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</si>
  <si>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</si>
  <si>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</si>
  <si>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</si>
  <si>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</si>
  <si>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</si>
  <si>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</si>
  <si>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</si>
  <si>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</si>
  <si>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</si>
  <si>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</si>
  <si>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</si>
  <si>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</si>
  <si>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</si>
  <si>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</si>
  <si>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</si>
  <si>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</si>
  <si>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</si>
  <si>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</si>
  <si>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</si>
  <si>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</si>
  <si>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</si>
  <si>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</si>
  <si>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</si>
  <si>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</si>
  <si>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</si>
  <si>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</si>
  <si>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</si>
  <si>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</si>
  <si>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</si>
  <si>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</si>
  <si>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</si>
  <si>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</si>
  <si>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</si>
  <si>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</si>
  <si>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</si>
  <si>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</si>
  <si>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</si>
  <si>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</si>
  <si>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</si>
  <si>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</si>
  <si>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</si>
  <si>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</si>
  <si>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</si>
  <si>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</si>
  <si>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</si>
  <si>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</si>
  <si>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</si>
  <si>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</si>
  <si>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</si>
  <si>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</si>
  <si>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</si>
  <si>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</si>
  <si>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</si>
  <si>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</si>
  <si>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</si>
  <si>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</si>
  <si>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</si>
  <si>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</si>
  <si>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</si>
  <si>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</si>
  <si>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</si>
  <si>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</si>
  <si>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</si>
  <si>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</si>
  <si>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</si>
  <si>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</si>
  <si>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</si>
  <si>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</si>
  <si>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</si>
  <si>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</si>
  <si>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</si>
  <si>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</si>
  <si>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</si>
  <si>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</si>
  <si>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</si>
  <si>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</si>
  <si>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</si>
  <si>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</si>
  <si>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</si>
  <si>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</si>
  <si>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</si>
  <si>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</si>
  <si>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</si>
  <si>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</si>
  <si>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</si>
  <si>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</si>
  <si>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</si>
  <si>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</si>
  <si>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</si>
  <si>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</si>
  <si>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</si>
  <si>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</si>
  <si>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</si>
  <si>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</si>
  <si>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</si>
  <si>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</si>
  <si>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</si>
  <si>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</si>
  <si>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</si>
  <si>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</si>
  <si>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</si>
  <si>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</si>
  <si>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</si>
  <si>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</si>
  <si>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</si>
  <si>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</si>
  <si>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</si>
  <si>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</si>
  <si>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</si>
  <si>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</si>
  <si>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</si>
  <si>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</si>
  <si>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</si>
  <si>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</si>
  <si>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</si>
  <si>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</si>
  <si>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</si>
  <si>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</si>
  <si>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</si>
  <si>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</si>
  <si>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</si>
  <si>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</si>
  <si>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</si>
  <si>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</si>
  <si>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</si>
  <si>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</si>
  <si>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</si>
  <si>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</si>
  <si>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</si>
  <si>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</si>
  <si>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</si>
  <si>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</si>
  <si>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</si>
  <si>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</si>
  <si>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</si>
  <si>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</si>
  <si>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</si>
  <si>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</si>
  <si>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</si>
  <si>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</si>
  <si>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</si>
  <si>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</si>
  <si>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</si>
  <si>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</si>
  <si>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</si>
  <si>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</si>
  <si>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</si>
  <si>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</si>
  <si>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</si>
  <si>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</si>
  <si>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</si>
  <si>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</si>
  <si>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</si>
  <si>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</si>
  <si>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</si>
  <si>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</si>
  <si>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</si>
  <si>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</si>
  <si>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</si>
  <si>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</si>
  <si>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</si>
  <si>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</si>
  <si>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</si>
  <si>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</si>
  <si>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</si>
  <si>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</si>
  <si>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</si>
  <si>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</si>
  <si>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</si>
  <si>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</si>
  <si>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</si>
  <si>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</si>
  <si>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</si>
  <si>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</si>
  <si>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</si>
  <si>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</si>
  <si>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</si>
  <si>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</si>
  <si>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</si>
  <si>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</si>
  <si>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</si>
  <si>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</si>
  <si>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</si>
  <si>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</si>
  <si>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</si>
  <si>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</si>
  <si>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</si>
  <si>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</si>
  <si>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</si>
  <si>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</si>
  <si>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</si>
  <si>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</si>
  <si>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</si>
  <si>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</si>
  <si>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</si>
  <si>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</si>
  <si>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</si>
  <si>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</si>
  <si>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</si>
  <si>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</si>
  <si>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</si>
  <si>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</si>
  <si>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</si>
  <si>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</si>
  <si>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</si>
  <si>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</si>
  <si>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</si>
  <si>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</si>
  <si>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</si>
  <si>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</si>
  <si>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</si>
  <si>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</si>
  <si>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</si>
  <si>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</si>
  <si>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</si>
  <si>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</si>
  <si>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</si>
  <si>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</si>
  <si>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</si>
  <si>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</si>
  <si>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</si>
  <si>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</si>
  <si>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</si>
  <si>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</si>
  <si>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</si>
  <si>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</si>
  <si>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</si>
  <si>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</si>
  <si>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</si>
  <si>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</si>
  <si>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</si>
  <si>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</si>
  <si>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</si>
  <si>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</si>
  <si>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</si>
  <si>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</si>
  <si>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</si>
  <si>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</si>
  <si>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</si>
  <si>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</si>
  <si>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</si>
  <si>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</si>
  <si>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</si>
  <si>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</si>
  <si>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</si>
  <si>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</si>
  <si>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</si>
  <si>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</si>
  <si>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</si>
  <si>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</si>
  <si>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</si>
  <si>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</si>
  <si>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</si>
  <si>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</si>
  <si>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</si>
  <si>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</si>
  <si>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</si>
  <si>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</si>
  <si>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</si>
  <si>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</si>
  <si>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</si>
  <si>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</si>
  <si>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</si>
  <si>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</si>
  <si>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</si>
  <si>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</si>
  <si>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</si>
  <si>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</si>
  <si>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</si>
  <si>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</si>
  <si>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</si>
  <si>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</si>
  <si>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</si>
  <si>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</si>
  <si>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</si>
  <si>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</si>
  <si>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</si>
  <si>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</si>
  <si>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</si>
  <si>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</si>
  <si>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</si>
  <si>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</si>
  <si>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</si>
  <si>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</si>
  <si>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</si>
  <si>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</si>
  <si>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</si>
  <si>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</si>
  <si>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</si>
  <si>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</si>
  <si>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</si>
  <si>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</si>
  <si>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</si>
  <si>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</si>
  <si>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</si>
  <si>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</si>
  <si>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</si>
  <si>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</si>
  <si>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</si>
  <si>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</si>
  <si>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</si>
  <si>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</si>
  <si>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</si>
  <si>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</si>
  <si>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</si>
  <si>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</si>
  <si>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</si>
  <si>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</si>
  <si>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</si>
  <si>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</si>
  <si>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</si>
  <si>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</si>
  <si>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</si>
  <si>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</si>
  <si>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</si>
  <si>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</si>
  <si>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</si>
  <si>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</si>
  <si>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</si>
  <si>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</si>
  <si>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</si>
  <si>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</si>
  <si>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</si>
  <si>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</si>
  <si>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</si>
  <si>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</si>
  <si>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</si>
  <si>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</si>
  <si>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</si>
  <si>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</si>
  <si>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</si>
  <si>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</si>
  <si>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</si>
  <si>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</si>
  <si>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</si>
  <si>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</si>
  <si>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</si>
  <si>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</si>
  <si>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</si>
  <si>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</si>
  <si>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</si>
  <si>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</si>
  <si>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</si>
  <si>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</si>
  <si>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</si>
  <si>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</si>
  <si>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</si>
  <si>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</si>
  <si>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</si>
  <si>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</si>
  <si>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</si>
  <si>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</si>
  <si>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</si>
  <si>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</si>
  <si>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</si>
  <si>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</si>
  <si>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</si>
  <si>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</si>
  <si>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</si>
  <si>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</si>
  <si>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</si>
  <si>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</si>
  <si>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</si>
  <si>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</si>
  <si>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</si>
  <si>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</si>
  <si>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</si>
  <si>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</si>
  <si>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</si>
  <si>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</si>
  <si>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</si>
  <si>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</si>
  <si>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</si>
  <si>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</si>
  <si>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</si>
  <si>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</si>
  <si>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</si>
  <si>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</si>
  <si>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</si>
  <si>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</si>
  <si>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</si>
  <si>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</si>
  <si>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</si>
  <si>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</si>
  <si>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</si>
  <si>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</si>
  <si>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</si>
  <si>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</si>
  <si>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</si>
  <si>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</si>
  <si>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</si>
  <si>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</si>
  <si>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</si>
  <si>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</si>
  <si>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</si>
  <si>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</si>
  <si>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</si>
  <si>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</si>
  <si>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</si>
  <si>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</si>
  <si>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</si>
  <si>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</si>
  <si>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</si>
  <si>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</si>
  <si>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</si>
  <si>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</si>
  <si>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</si>
  <si>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</si>
  <si>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</si>
  <si>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</si>
  <si>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</si>
  <si>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</si>
  <si>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</si>
  <si>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</si>
  <si>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</si>
  <si>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</si>
  <si>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</si>
  <si>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</si>
  <si>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</si>
  <si>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</si>
  <si>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</si>
  <si>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</si>
  <si>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</si>
  <si>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</si>
  <si>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</si>
  <si>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</si>
  <si>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</si>
  <si>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</si>
  <si>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</si>
  <si>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</si>
  <si>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</si>
  <si>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</si>
  <si>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</si>
  <si>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</si>
  <si>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</si>
  <si>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</si>
  <si>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</si>
  <si>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</si>
  <si>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</si>
  <si>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</si>
  <si>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</si>
  <si>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</si>
  <si>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</si>
  <si>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</si>
  <si>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</si>
  <si>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</si>
  <si>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</si>
  <si>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</si>
  <si>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</si>
  <si>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</si>
  <si>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</si>
  <si>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</si>
  <si>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</si>
  <si>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</si>
  <si>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</si>
  <si>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</si>
  <si>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</si>
  <si>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</si>
  <si>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</si>
  <si>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</si>
  <si>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</si>
  <si>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</si>
  <si>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</si>
  <si>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</si>
  <si>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</si>
  <si>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</si>
  <si>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</si>
  <si>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</si>
  <si>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</si>
  <si>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</si>
  <si>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</si>
  <si>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</si>
  <si>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</si>
  <si>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</si>
  <si>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</si>
  <si>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</si>
  <si>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</si>
  <si>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</si>
  <si>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</si>
  <si>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</si>
  <si>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</si>
  <si>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</si>
  <si>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</si>
  <si>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</si>
  <si>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</si>
  <si>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</si>
  <si>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</si>
  <si>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</si>
  <si>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</si>
  <si>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</si>
  <si>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</si>
  <si>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</si>
  <si>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</si>
  <si>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</si>
  <si>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</si>
  <si>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</si>
  <si>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</si>
  <si>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</si>
  <si>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</si>
  <si>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</si>
  <si>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</si>
  <si>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</si>
  <si>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</si>
  <si>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</si>
  <si>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</si>
  <si>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</si>
  <si>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</si>
  <si>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</si>
  <si>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</si>
  <si>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</si>
  <si>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</si>
  <si>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</si>
  <si>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</si>
  <si>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</si>
  <si>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</si>
  <si>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</si>
  <si>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</si>
  <si>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</si>
  <si>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</si>
  <si>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</si>
  <si>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</si>
  <si>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</si>
  <si>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</si>
  <si>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</si>
  <si>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</si>
  <si>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</si>
  <si>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</si>
  <si>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</si>
  <si>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</si>
  <si>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</si>
  <si>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</si>
  <si>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</si>
  <si>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</si>
  <si>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</si>
  <si>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</si>
  <si>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</si>
  <si>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</si>
  <si>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</si>
  <si>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</si>
  <si>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</si>
  <si>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</si>
  <si>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</si>
  <si>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</si>
  <si>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</si>
  <si>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</si>
  <si>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</si>
  <si>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</si>
  <si>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</si>
  <si>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</si>
  <si>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</si>
  <si>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</si>
  <si>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</si>
  <si>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</si>
  <si>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</si>
  <si>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</si>
  <si>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</si>
  <si>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</si>
  <si>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</si>
  <si>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</si>
  <si>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</si>
  <si>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</si>
  <si>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</si>
  <si>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</si>
  <si>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</si>
  <si>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</si>
  <si>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</si>
  <si>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</si>
  <si>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</si>
  <si>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</si>
  <si>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</si>
  <si>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</si>
  <si>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</si>
  <si>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</si>
  <si>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</si>
  <si>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</si>
  <si>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</si>
  <si>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</si>
  <si>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</si>
  <si>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</si>
  <si>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</si>
  <si>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</si>
  <si>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</si>
  <si>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</si>
  <si>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</si>
  <si>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</si>
  <si>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</si>
  <si>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</si>
  <si>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</si>
  <si>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</si>
  <si>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</si>
  <si>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</si>
  <si>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</si>
  <si>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</si>
  <si>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</si>
  <si>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</si>
  <si>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</si>
  <si>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</si>
  <si>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</si>
  <si>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</si>
  <si>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</si>
  <si>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</si>
  <si>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</si>
  <si>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</si>
  <si>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</si>
  <si>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</si>
  <si>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</si>
  <si>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</si>
  <si>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</si>
  <si>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</si>
  <si>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</si>
  <si>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</si>
  <si>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</si>
  <si>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</si>
  <si>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</si>
  <si>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</si>
  <si>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</si>
  <si>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</si>
  <si>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</si>
  <si>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</si>
  <si>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</si>
  <si>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</si>
  <si>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</si>
  <si>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</si>
  <si>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</si>
  <si>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</si>
  <si>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</si>
  <si>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</si>
  <si>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</si>
  <si>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</si>
  <si>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</si>
  <si>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</si>
  <si>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</si>
  <si>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</si>
  <si>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</si>
  <si>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</si>
  <si>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</si>
  <si>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</si>
  <si>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</si>
  <si>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</si>
  <si>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</si>
  <si>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</si>
  <si>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</si>
  <si>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</si>
  <si>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</si>
  <si>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</si>
  <si>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</si>
  <si>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</si>
  <si>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</si>
  <si>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</si>
  <si>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</si>
  <si>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</si>
  <si>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</si>
  <si>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</si>
  <si>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</si>
  <si>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</si>
  <si>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</si>
  <si>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</si>
  <si>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</si>
  <si>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</si>
  <si>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</si>
  <si>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</si>
  <si>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</si>
  <si>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</si>
  <si>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</si>
  <si>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</si>
  <si>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</si>
  <si>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</si>
  <si>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</si>
  <si>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</si>
  <si>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</si>
  <si>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</si>
  <si>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</si>
  <si>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</si>
  <si>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</si>
  <si>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</si>
  <si>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</si>
  <si>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</si>
  <si>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</si>
  <si>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</si>
  <si>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</si>
  <si>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</si>
  <si>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</si>
  <si>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</si>
  <si>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</si>
  <si>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</si>
  <si>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</si>
  <si>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</si>
  <si>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</si>
  <si>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</si>
  <si>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</si>
  <si>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</si>
  <si>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</si>
  <si>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</si>
  <si>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</si>
  <si>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</si>
  <si>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</si>
  <si>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</si>
  <si>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</si>
  <si>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</si>
  <si>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</si>
  <si>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</si>
  <si>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</si>
  <si>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</si>
  <si>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</si>
  <si>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</si>
  <si>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</si>
  <si>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</si>
  <si>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</si>
  <si>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</si>
  <si>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</si>
  <si>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</si>
  <si>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</si>
  <si>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</si>
  <si>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</si>
  <si>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</si>
  <si>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</si>
  <si>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</si>
  <si>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</si>
  <si>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</si>
  <si>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</si>
  <si>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</si>
  <si>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</si>
  <si>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</si>
  <si>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</si>
  <si>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</si>
  <si>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</si>
  <si>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</si>
  <si>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</si>
  <si>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</si>
  <si>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</si>
  <si>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</si>
  <si>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</si>
  <si>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</si>
  <si>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</si>
  <si>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</si>
  <si>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</si>
  <si>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</si>
  <si>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</si>
  <si>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</si>
  <si>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</si>
  <si>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</si>
  <si>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</si>
  <si>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</si>
  <si>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</si>
  <si>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</si>
  <si>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</si>
  <si>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</si>
  <si>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</si>
  <si>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</si>
  <si>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</si>
  <si>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</si>
  <si>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</si>
  <si>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</si>
  <si>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</si>
  <si>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</si>
  <si>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</si>
  <si>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</si>
  <si>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</si>
  <si>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</si>
  <si>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</si>
  <si>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</si>
  <si>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</si>
  <si>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</si>
  <si>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</si>
  <si>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</si>
  <si>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</si>
  <si>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</si>
  <si>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</si>
  <si>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</si>
  <si>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</si>
  <si>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</si>
  <si>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</si>
  <si>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</si>
  <si>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</si>
  <si>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</si>
  <si>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</si>
  <si>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</si>
  <si>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</si>
  <si>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</si>
  <si>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</si>
  <si>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</si>
  <si>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</si>
  <si>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</si>
  <si>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</si>
  <si>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</si>
  <si>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</si>
  <si>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</si>
  <si>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</si>
  <si>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</si>
  <si>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</si>
  <si>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</si>
  <si>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</si>
  <si>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</si>
  <si>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</si>
  <si>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</si>
  <si>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</si>
  <si>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</si>
  <si>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</si>
  <si>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</si>
  <si>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</si>
  <si>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</si>
  <si>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</si>
  <si>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</si>
  <si>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</si>
  <si>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</si>
  <si>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</si>
  <si>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</si>
  <si>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</si>
  <si>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</si>
  <si>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</si>
  <si>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</si>
  <si>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</si>
  <si>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</si>
  <si>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</si>
  <si>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</si>
  <si>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</si>
  <si>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</si>
  <si>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</si>
  <si>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</si>
  <si>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</si>
  <si>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</si>
  <si>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</si>
  <si>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</si>
  <si>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</si>
  <si>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</si>
  <si>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</si>
  <si>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</si>
  <si>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</si>
  <si>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</si>
  <si>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</si>
  <si>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</si>
  <si>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</si>
  <si>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</si>
  <si>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</si>
  <si>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</si>
  <si>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</si>
  <si>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</si>
  <si>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</si>
  <si>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</si>
  <si>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</si>
  <si>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</si>
  <si>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</si>
  <si>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</si>
  <si>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</si>
  <si>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</si>
  <si>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</si>
  <si>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</si>
  <si>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</si>
  <si>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</si>
  <si>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</si>
  <si>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</si>
  <si>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</si>
  <si>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</si>
  <si>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</si>
  <si>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</si>
  <si>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</si>
  <si>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</si>
  <si>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</si>
  <si>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</si>
  <si>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</si>
  <si>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</si>
  <si>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</si>
  <si>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</si>
  <si>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</si>
  <si>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</si>
  <si>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</si>
  <si>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</si>
  <si>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</si>
  <si>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</si>
  <si>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</si>
  <si>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</si>
  <si>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</si>
  <si>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</si>
  <si>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</si>
  <si>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</si>
  <si>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</si>
  <si>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</si>
  <si>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</si>
  <si>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</si>
  <si>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</si>
  <si>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</si>
  <si>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</si>
  <si>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</si>
  <si>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</si>
  <si>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</si>
  <si>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</si>
  <si>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</si>
  <si>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</si>
  <si>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</si>
  <si>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</si>
  <si>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</si>
  <si>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</si>
  <si>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</si>
  <si>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</si>
  <si>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</si>
  <si>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</si>
  <si>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</si>
  <si>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</si>
  <si>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</si>
  <si>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</si>
  <si>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</si>
  <si>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</si>
  <si>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</si>
  <si>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</si>
  <si>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</si>
  <si>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</si>
  <si>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</si>
  <si>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</si>
  <si>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</si>
  <si>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</si>
  <si>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</si>
  <si>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</si>
  <si>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</si>
  <si>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</si>
  <si>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</si>
  <si>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</si>
  <si>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</si>
  <si>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</si>
  <si>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</si>
  <si>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</si>
  <si>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</si>
  <si>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</si>
  <si>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</si>
  <si>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</si>
  <si>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</si>
  <si>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</si>
  <si>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</si>
  <si>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</si>
  <si>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</si>
  <si>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</si>
  <si>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</si>
  <si>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</si>
  <si>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</si>
  <si>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</si>
  <si>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</si>
  <si>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</si>
  <si>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</si>
  <si>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</si>
  <si>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</si>
  <si>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</si>
  <si>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</si>
  <si>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</si>
  <si>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</si>
  <si>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</si>
  <si>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</si>
  <si>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</si>
  <si>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</si>
  <si>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</si>
  <si>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</si>
  <si>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</si>
  <si>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</si>
  <si>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</si>
  <si>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</si>
  <si>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</si>
  <si>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</si>
  <si>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</si>
  <si>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</si>
  <si>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</si>
  <si>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</si>
  <si>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</si>
  <si>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</si>
  <si>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</si>
  <si>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</si>
  <si>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</si>
  <si>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</si>
  <si>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</si>
  <si>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</si>
  <si>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</si>
  <si>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</si>
  <si>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</si>
  <si>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</si>
  <si>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</si>
  <si>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</si>
  <si>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</si>
  <si>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</si>
  <si>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</si>
  <si>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</si>
  <si>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</si>
  <si>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</si>
  <si>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</si>
  <si>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</si>
  <si>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</si>
  <si>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</si>
  <si>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</si>
  <si>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</si>
  <si>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</si>
  <si>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</si>
  <si>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</si>
  <si>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</si>
  <si>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</si>
  <si>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</si>
  <si>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</si>
  <si>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</si>
  <si>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</si>
  <si>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</si>
  <si>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</si>
  <si>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</si>
  <si>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</si>
  <si>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</si>
  <si>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</si>
  <si>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</si>
  <si>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</si>
  <si>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</si>
  <si>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</si>
  <si>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</si>
  <si>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</si>
  <si>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</si>
  <si>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</si>
  <si>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</si>
  <si>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</si>
  <si>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</si>
  <si>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</si>
  <si>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</si>
  <si>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</si>
  <si>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</si>
  <si>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</si>
  <si>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</si>
  <si>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</si>
  <si>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</si>
  <si>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</si>
  <si>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</si>
  <si>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</si>
  <si>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</si>
  <si>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</si>
  <si>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</si>
  <si>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</si>
  <si>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</si>
  <si>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</si>
  <si>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</si>
  <si>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</si>
  <si>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</si>
  <si>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</si>
  <si>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</si>
  <si>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</si>
  <si>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</si>
  <si>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</si>
  <si>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</si>
  <si>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</si>
  <si>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</si>
  <si>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</si>
  <si>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</si>
  <si>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</si>
  <si>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</si>
  <si>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</si>
  <si>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</si>
  <si>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</si>
  <si>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</si>
  <si>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</si>
  <si>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</si>
  <si>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</si>
  <si>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</si>
  <si>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</si>
  <si>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</si>
  <si>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</si>
  <si>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</si>
  <si>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</si>
  <si>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</si>
  <si>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</si>
  <si>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</si>
  <si>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</si>
  <si>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</si>
  <si>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</si>
  <si>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</si>
  <si>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</si>
  <si>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</si>
  <si>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</si>
  <si>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</si>
  <si>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</si>
  <si>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</si>
  <si>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</si>
  <si>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</si>
  <si>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</si>
  <si>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</si>
  <si>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</si>
  <si>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</si>
  <si>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</si>
  <si>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</si>
  <si>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</si>
  <si>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</si>
  <si>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</si>
  <si>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</si>
  <si>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</si>
  <si>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</si>
  <si>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</si>
  <si>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</si>
  <si>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</si>
  <si>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</si>
  <si>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</si>
  <si>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</si>
  <si>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</si>
  <si>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</si>
  <si>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</si>
  <si>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</si>
  <si>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</si>
  <si>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</si>
  <si>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</si>
  <si>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</si>
  <si>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</si>
  <si>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</si>
  <si>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</si>
  <si>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</si>
  <si>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</si>
  <si>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</si>
  <si>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</si>
  <si>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</si>
  <si>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</si>
  <si>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</si>
  <si>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</si>
  <si>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</si>
  <si>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</si>
  <si>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</si>
  <si>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</si>
  <si>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</si>
  <si>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</si>
  <si>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</si>
  <si>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</si>
  <si>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</si>
  <si>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</si>
  <si>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</si>
  <si>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</si>
  <si>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</si>
  <si>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</si>
  <si>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</si>
  <si>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</si>
  <si>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</si>
  <si>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</si>
  <si>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</si>
  <si>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</si>
  <si>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</si>
  <si>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</si>
  <si>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</si>
  <si>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</si>
  <si>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</si>
  <si>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</si>
  <si>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</si>
  <si>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</si>
  <si>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</si>
  <si>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</si>
  <si>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</si>
  <si>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</si>
  <si>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</si>
  <si>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</si>
  <si>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</si>
  <si>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</si>
  <si>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</si>
  <si>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</si>
  <si>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</si>
  <si>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</si>
  <si>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</si>
  <si>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</si>
  <si>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</si>
  <si>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</si>
  <si>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</si>
  <si>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</si>
  <si>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</si>
  <si>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</si>
  <si>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</si>
  <si>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</si>
  <si>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</si>
  <si>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</si>
  <si>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</si>
  <si>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</si>
  <si>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</si>
  <si>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</si>
  <si>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</si>
  <si>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</si>
  <si>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</si>
  <si>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</si>
  <si>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</si>
  <si>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</si>
  <si>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</si>
  <si>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</si>
  <si>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</si>
  <si>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</si>
  <si>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</si>
  <si>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</si>
  <si>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</si>
  <si>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</si>
  <si>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</si>
  <si>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</si>
  <si>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</si>
  <si>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</si>
  <si>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</si>
  <si>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</si>
  <si>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</si>
  <si>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</si>
  <si>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</si>
  <si>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</si>
  <si>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</si>
  <si>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</si>
  <si>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</si>
  <si>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</si>
  <si>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</si>
  <si>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</si>
  <si>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</si>
  <si>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</si>
  <si>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</si>
  <si>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</si>
  <si>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</si>
  <si>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</si>
  <si>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</si>
  <si>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</si>
  <si>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</si>
  <si>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</si>
  <si>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</si>
  <si>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</si>
  <si>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</si>
  <si>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</si>
  <si>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</si>
  <si>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</si>
  <si>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</si>
  <si>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</si>
  <si>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</si>
  <si>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</si>
  <si>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</si>
  <si>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</si>
  <si>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</si>
  <si>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</si>
  <si>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</si>
  <si>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</si>
  <si>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</si>
  <si>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</si>
  <si>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</si>
  <si>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</si>
  <si>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</si>
  <si>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</si>
  <si>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</si>
  <si>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</si>
  <si>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</si>
  <si>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</si>
  <si>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</si>
  <si>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</si>
  <si>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</si>
  <si>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</si>
  <si>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</si>
  <si>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</si>
  <si>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</si>
  <si>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</si>
  <si>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</si>
  <si>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</si>
  <si>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</si>
  <si>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</si>
  <si>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</si>
  <si>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</si>
  <si>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</si>
  <si>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</si>
  <si>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</si>
  <si>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</si>
  <si>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</si>
  <si>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</si>
  <si>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</si>
  <si>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</si>
  <si>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</si>
  <si>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</si>
  <si>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</si>
  <si>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</si>
  <si>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</si>
  <si>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</si>
  <si>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</si>
  <si>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</si>
  <si>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</si>
  <si>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</si>
  <si>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</si>
  <si>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</si>
  <si>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</si>
  <si>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</si>
  <si>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</si>
  <si>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</si>
  <si>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</si>
  <si>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</si>
  <si>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</si>
  <si>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</si>
  <si>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</si>
  <si>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</si>
  <si>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</si>
  <si>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</si>
  <si>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</si>
  <si>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</si>
  <si>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</si>
  <si>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</si>
  <si>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</si>
  <si>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</si>
  <si>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</si>
  <si>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</si>
  <si>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</si>
  <si>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</si>
  <si>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</si>
  <si>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</si>
  <si>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</si>
  <si>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</si>
  <si>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</si>
  <si>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</si>
  <si>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</si>
  <si>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</si>
  <si>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</si>
  <si>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</si>
  <si>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</si>
  <si>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</si>
  <si>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</si>
  <si>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</si>
  <si>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</si>
  <si>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</si>
  <si>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</si>
  <si>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</si>
  <si>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</si>
  <si>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</si>
  <si>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</si>
  <si>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</si>
  <si>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</si>
  <si>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</si>
  <si>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</si>
  <si>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</si>
  <si>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</si>
  <si>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</si>
  <si>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</si>
  <si>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</si>
  <si>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</si>
  <si>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</si>
  <si>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</si>
  <si>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</si>
  <si>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</si>
  <si>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</si>
  <si>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</si>
  <si>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</si>
  <si>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</si>
  <si>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</si>
  <si>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</si>
  <si>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</si>
  <si>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</si>
  <si>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</si>
  <si>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</si>
  <si>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</si>
  <si>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</si>
  <si>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</si>
  <si>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</si>
  <si>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</si>
  <si>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</si>
  <si>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</si>
  <si>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</si>
  <si>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</si>
  <si>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</si>
  <si>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</si>
  <si>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</si>
  <si>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</si>
  <si>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</si>
  <si>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</si>
  <si>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</si>
  <si>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</si>
  <si>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</si>
  <si>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</si>
  <si>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</si>
  <si>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</si>
  <si>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</si>
  <si>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</si>
  <si>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</si>
  <si>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</si>
  <si>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</si>
  <si>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</si>
  <si>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</si>
  <si>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</si>
  <si>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</si>
  <si>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</si>
  <si>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</si>
  <si>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</si>
  <si>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</si>
  <si>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</si>
  <si>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</si>
  <si>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</si>
  <si>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</si>
  <si>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</si>
  <si>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</si>
  <si>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</si>
  <si>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</si>
  <si>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</si>
  <si>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</si>
  <si>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</si>
  <si>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</si>
  <si>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</si>
  <si>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</si>
  <si>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</si>
  <si>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</si>
  <si>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</si>
  <si>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</si>
  <si>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</si>
  <si>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</si>
  <si>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</si>
  <si>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</si>
  <si>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</si>
  <si>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</si>
  <si>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</si>
  <si>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</si>
  <si>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</si>
  <si>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</si>
  <si>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</si>
  <si>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</si>
  <si>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</si>
  <si>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</si>
  <si>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</si>
  <si>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</si>
  <si>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</si>
  <si>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</si>
  <si>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</si>
  <si>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</si>
  <si>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</si>
  <si>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</si>
  <si>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</si>
  <si>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</si>
  <si>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</si>
  <si>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</si>
  <si>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</si>
  <si>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</si>
  <si>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</si>
  <si>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</si>
  <si>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</si>
  <si>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</si>
  <si>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</si>
  <si>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</si>
  <si>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</si>
  <si>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</si>
  <si>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</si>
  <si>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</si>
  <si>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</si>
  <si>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</si>
  <si>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</si>
  <si>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</si>
  <si>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</si>
  <si>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</si>
  <si>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</si>
  <si>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</si>
  <si>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</si>
  <si>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</si>
  <si>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</si>
  <si>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</si>
  <si>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</si>
  <si>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</si>
  <si>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</si>
  <si>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</si>
  <si>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</si>
  <si>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</si>
  <si>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</si>
  <si>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</si>
  <si>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</si>
  <si>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</si>
  <si>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</si>
  <si>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</si>
  <si>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</si>
  <si>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</si>
  <si>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</si>
  <si>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</si>
  <si>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</si>
  <si>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</si>
  <si>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</si>
  <si>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</si>
  <si>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</si>
  <si>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</si>
  <si>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</si>
  <si>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</si>
  <si>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</si>
  <si>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</si>
  <si>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</si>
  <si>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</si>
  <si>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</si>
  <si>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</si>
  <si>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</si>
  <si>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</si>
  <si>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</si>
  <si>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</si>
  <si>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</si>
  <si>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</si>
  <si>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</si>
  <si>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</si>
  <si>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</si>
  <si>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</si>
  <si>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</si>
  <si>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</si>
  <si>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</si>
  <si>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</si>
  <si>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</si>
  <si>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</si>
  <si>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</si>
  <si>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</si>
  <si>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</si>
  <si>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</si>
  <si>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</si>
  <si>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</si>
  <si>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</si>
  <si>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</si>
  <si>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</si>
  <si>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</si>
  <si>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</si>
  <si>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</si>
  <si>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</si>
  <si>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</si>
  <si>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</si>
  <si>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</si>
  <si>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</si>
  <si>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</si>
  <si>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</si>
  <si>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</si>
  <si>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</si>
  <si>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</si>
  <si>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</si>
  <si>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</si>
  <si>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</si>
  <si>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</si>
  <si>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</si>
  <si>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</si>
  <si>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</si>
  <si>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</si>
  <si>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</si>
  <si>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</si>
  <si>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</si>
  <si>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</si>
  <si>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</si>
  <si>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</si>
  <si>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</si>
  <si>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</si>
  <si>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</si>
  <si>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</si>
  <si>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</si>
  <si>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</si>
  <si>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</si>
  <si>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</si>
  <si>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</si>
  <si>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</si>
  <si>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</si>
  <si>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</si>
  <si>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</si>
  <si>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</si>
  <si>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</si>
  <si>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</si>
  <si>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</si>
  <si>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</si>
  <si>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</si>
  <si>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</si>
  <si>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</si>
  <si>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</si>
  <si>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</si>
  <si>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</si>
  <si>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</si>
  <si>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</si>
  <si>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</si>
  <si>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</si>
  <si>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</si>
  <si>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</si>
  <si>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</si>
  <si>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</si>
  <si>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</si>
  <si>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</si>
  <si>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</si>
  <si>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</si>
  <si>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</si>
  <si>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</si>
  <si>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</si>
  <si>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</si>
  <si>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</si>
  <si>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</si>
  <si>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</si>
  <si>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</si>
  <si>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</si>
  <si>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</si>
  <si>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</si>
  <si>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</si>
  <si>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</si>
  <si>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</si>
  <si>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</si>
  <si>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</si>
  <si>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</si>
  <si>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</si>
  <si>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</si>
  <si>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</si>
  <si>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</si>
  <si>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</si>
  <si>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</si>
  <si>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</si>
  <si>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</si>
  <si>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</si>
  <si>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</si>
  <si>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</si>
  <si>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</si>
  <si>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</si>
  <si>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</si>
  <si>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</si>
  <si>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</si>
  <si>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</si>
  <si>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</si>
  <si>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</si>
  <si>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</si>
  <si>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</si>
  <si>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</si>
  <si>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</si>
  <si>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</si>
  <si>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</si>
  <si>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</si>
  <si>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</si>
  <si>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</si>
  <si>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</si>
  <si>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</si>
  <si>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</si>
  <si>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</si>
  <si>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</si>
  <si>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</si>
  <si>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</si>
  <si>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</si>
  <si>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</si>
  <si>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</si>
  <si>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</si>
  <si>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</si>
  <si>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</si>
  <si>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</si>
  <si>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</si>
  <si>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</si>
  <si>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</si>
  <si>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</si>
  <si>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</si>
  <si>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</si>
  <si>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</si>
  <si>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</si>
  <si>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</si>
  <si>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</si>
  <si>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</si>
  <si>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</si>
  <si>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</si>
  <si>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</si>
  <si>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</si>
  <si>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</si>
  <si>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</si>
  <si>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</si>
  <si>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</si>
  <si>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</si>
  <si>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</si>
  <si>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</si>
  <si>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</si>
  <si>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</si>
  <si>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</si>
  <si>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</si>
  <si>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</si>
  <si>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</si>
  <si>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</si>
  <si>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</si>
  <si>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</si>
  <si>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</si>
  <si>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</si>
  <si>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</si>
  <si>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</si>
  <si>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</si>
  <si>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</si>
  <si>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</si>
  <si>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</si>
  <si>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</si>
  <si>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</si>
  <si>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</si>
  <si>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</si>
  <si>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</si>
  <si>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</si>
  <si>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</si>
  <si>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</si>
  <si>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</si>
  <si>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</si>
  <si>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</si>
  <si>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</si>
  <si>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</si>
  <si>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</si>
  <si>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</si>
  <si>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</si>
  <si>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</si>
  <si>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</si>
  <si>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</si>
  <si>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</si>
  <si>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</si>
  <si>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</si>
  <si>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</si>
  <si>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</si>
  <si>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</si>
  <si>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</si>
  <si>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</si>
  <si>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</si>
  <si>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</si>
  <si>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</si>
  <si>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</si>
  <si>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</si>
  <si>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</si>
  <si>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</si>
  <si>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</si>
  <si>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</si>
  <si>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</si>
  <si>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</si>
  <si>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</si>
  <si>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</si>
  <si>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</si>
  <si>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</si>
  <si>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</si>
  <si>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</si>
  <si>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</si>
  <si>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</si>
  <si>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</si>
  <si>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</si>
  <si>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</si>
  <si>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</si>
  <si>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</si>
  <si>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</si>
  <si>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</si>
  <si>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</si>
  <si>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</si>
  <si>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</si>
  <si>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</si>
  <si>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</si>
  <si>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</si>
  <si>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</si>
  <si>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</si>
  <si>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</si>
  <si>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</si>
  <si>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</si>
  <si>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</si>
  <si>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</si>
  <si>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</si>
  <si>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</si>
  <si>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</si>
  <si>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</si>
  <si>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</si>
  <si>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</si>
  <si>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</si>
  <si>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</si>
  <si>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</si>
  <si>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</si>
  <si>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</si>
  <si>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</si>
  <si>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</si>
  <si>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</si>
  <si>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</si>
  <si>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</si>
  <si>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</si>
  <si>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</si>
  <si>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</si>
  <si>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</si>
  <si>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</si>
  <si>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</si>
  <si>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</si>
  <si>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</si>
  <si>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</si>
  <si>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</si>
  <si>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</si>
  <si>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</si>
  <si>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</si>
  <si>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</si>
  <si>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</si>
  <si>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</si>
  <si>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</si>
  <si>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</si>
  <si>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</si>
  <si>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</si>
  <si>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</si>
  <si>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</si>
  <si>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</si>
  <si>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</si>
  <si>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</si>
  <si>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</si>
  <si>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</si>
  <si>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</si>
  <si>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</si>
  <si>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</si>
  <si>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</si>
  <si>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</si>
  <si>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</si>
  <si>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</si>
  <si>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</si>
  <si>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</si>
  <si>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</si>
  <si>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</si>
  <si>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</si>
  <si>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</si>
  <si>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</si>
  <si>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</si>
  <si>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</si>
  <si>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</si>
  <si>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</si>
  <si>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</si>
  <si>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</si>
  <si>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</si>
  <si>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</si>
  <si>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</si>
  <si>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</si>
  <si>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</si>
  <si>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</si>
  <si>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</si>
  <si>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</si>
  <si>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</si>
  <si>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</si>
  <si>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</si>
  <si>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</si>
  <si>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</si>
  <si>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</si>
  <si>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</si>
  <si>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</si>
  <si>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</si>
  <si>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</si>
  <si>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</si>
  <si>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</si>
  <si>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</si>
  <si>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</si>
  <si>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</si>
  <si>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</si>
  <si>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</si>
  <si>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</si>
  <si>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</si>
  <si>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</si>
  <si>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</si>
  <si>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</si>
  <si>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</si>
  <si>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</si>
  <si>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</si>
  <si>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</si>
  <si>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</si>
  <si>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</si>
  <si>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</si>
  <si>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</si>
  <si>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</si>
  <si>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</si>
  <si>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</si>
  <si>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</si>
  <si>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</si>
  <si>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</si>
  <si>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</si>
  <si>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</si>
  <si>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</si>
  <si>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</si>
  <si>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</si>
  <si>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</si>
  <si>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</si>
  <si>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</si>
  <si>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</si>
  <si>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</si>
  <si>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</si>
  <si>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</si>
  <si>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</si>
  <si>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</si>
  <si>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</si>
  <si>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</si>
  <si>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</si>
  <si>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</si>
  <si>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</si>
  <si>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</si>
  <si>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</si>
  <si>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</si>
  <si>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</si>
  <si>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</si>
  <si>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</si>
  <si>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</si>
  <si>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</si>
  <si>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</si>
  <si>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</si>
  <si>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</si>
  <si>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</si>
  <si>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</si>
  <si>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</si>
  <si>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</si>
  <si>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</si>
  <si>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</si>
  <si>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</si>
  <si>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</si>
  <si>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</si>
  <si>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</si>
  <si>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</si>
  <si>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</si>
  <si>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</si>
  <si>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</si>
  <si>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</si>
  <si>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</si>
  <si>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</si>
  <si>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</si>
  <si>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</si>
  <si>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</si>
  <si>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</si>
  <si>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</si>
  <si>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</si>
  <si>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</si>
  <si>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</si>
  <si>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</si>
  <si>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</si>
  <si>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</si>
  <si>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</si>
  <si>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</si>
  <si>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</si>
  <si>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</si>
  <si>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</si>
  <si>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</si>
  <si>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</si>
  <si>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</si>
  <si>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</si>
  <si>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</si>
  <si>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</si>
  <si>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</si>
  <si>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</si>
  <si>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</si>
  <si>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</si>
  <si>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</si>
  <si>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</si>
  <si>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</si>
  <si>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</si>
  <si>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</si>
  <si>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</si>
  <si>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</si>
  <si>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</si>
  <si>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</si>
  <si>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</si>
  <si>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</si>
  <si>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</si>
  <si>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</si>
  <si>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</si>
  <si>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</si>
  <si>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</si>
  <si>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</si>
  <si>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</si>
  <si>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</si>
  <si>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</si>
  <si>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</si>
  <si>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</si>
  <si>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</si>
  <si>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</si>
  <si>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</si>
  <si>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</si>
  <si>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</si>
  <si>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</si>
  <si>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</si>
  <si>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</si>
  <si>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</si>
  <si>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</si>
  <si>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</si>
  <si>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</si>
  <si>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</si>
  <si>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</si>
  <si>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</si>
  <si>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</si>
  <si>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</si>
  <si>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</si>
  <si>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</si>
  <si>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</si>
  <si>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</si>
  <si>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</si>
  <si>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</si>
  <si>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</si>
  <si>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</si>
  <si>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</si>
  <si>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</si>
  <si>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</si>
  <si>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</si>
  <si>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</si>
  <si>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</si>
  <si>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</si>
  <si>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</si>
  <si>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</si>
  <si>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</si>
  <si>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</si>
  <si>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</si>
  <si>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</si>
  <si>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</si>
  <si>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</si>
  <si>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</si>
  <si>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</si>
  <si>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</si>
  <si>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</si>
  <si>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</si>
  <si>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</si>
  <si>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</si>
  <si>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</si>
  <si>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</si>
  <si>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</si>
  <si>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</si>
  <si>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</si>
  <si>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</si>
  <si>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</si>
  <si>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</si>
  <si>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</si>
  <si>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</si>
  <si>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</si>
  <si>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</si>
  <si>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</si>
  <si>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</si>
  <si>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</si>
  <si>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</si>
  <si>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</si>
  <si>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</si>
  <si>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</si>
  <si>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</si>
  <si>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</si>
  <si>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</si>
  <si>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</si>
  <si>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</si>
  <si>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</si>
  <si>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</si>
  <si>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</si>
  <si>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</si>
  <si>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</si>
  <si>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</si>
  <si>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</si>
  <si>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</si>
  <si>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</si>
  <si>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</si>
  <si>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</si>
  <si>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</si>
  <si>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</si>
  <si>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</si>
  <si>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</si>
  <si>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</si>
  <si>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</si>
  <si>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</si>
  <si>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</si>
  <si>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</si>
  <si>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</si>
  <si>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</si>
  <si>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</si>
  <si>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</si>
  <si>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</si>
  <si>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</si>
  <si>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</si>
  <si>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</si>
  <si>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</si>
  <si>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</si>
  <si>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</si>
  <si>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</si>
  <si>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</si>
  <si>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</si>
  <si>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</si>
  <si>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</si>
  <si>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</si>
  <si>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</si>
  <si>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</si>
  <si>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</si>
  <si>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</si>
  <si>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</si>
  <si>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</si>
  <si>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</si>
  <si>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</si>
  <si>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</si>
  <si>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</si>
  <si>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</si>
  <si>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</si>
  <si>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</si>
  <si>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</si>
  <si>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</si>
  <si>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</si>
  <si>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</si>
  <si>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</si>
  <si>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</si>
  <si>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</si>
  <si>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</si>
  <si>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</si>
  <si>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</si>
  <si>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</si>
  <si>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</si>
  <si>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</si>
  <si>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</si>
  <si>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</si>
  <si>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</si>
  <si>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</si>
  <si>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</si>
  <si>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</si>
  <si>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</si>
  <si>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</si>
  <si>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</si>
  <si>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</si>
  <si>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</si>
  <si>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</si>
  <si>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</si>
  <si>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</si>
  <si>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</si>
  <si>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</si>
  <si>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</si>
  <si>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</si>
  <si>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</si>
  <si>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</si>
  <si>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</si>
  <si>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</si>
  <si>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</si>
  <si>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</si>
  <si>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</si>
  <si>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</si>
  <si>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</si>
  <si>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</si>
  <si>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</si>
  <si>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</si>
  <si>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</si>
  <si>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</si>
  <si>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</si>
  <si>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</si>
  <si>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</si>
  <si>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</si>
  <si>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</si>
  <si>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</si>
  <si>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</si>
  <si>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</si>
  <si>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</si>
  <si>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</si>
  <si>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</si>
  <si>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</si>
  <si>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</si>
  <si>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</si>
  <si>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</si>
  <si>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</si>
  <si>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</si>
  <si>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</si>
  <si>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</si>
  <si>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</si>
  <si>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</si>
  <si>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</si>
  <si>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</si>
  <si>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</si>
  <si>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</si>
  <si>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</si>
  <si>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</si>
  <si>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</si>
  <si>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</si>
  <si>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</si>
  <si>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</si>
  <si>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</si>
  <si>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</si>
  <si>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</si>
  <si>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</si>
  <si>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</si>
  <si>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</si>
  <si>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</si>
  <si>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</si>
  <si>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</si>
  <si>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</si>
  <si>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</si>
  <si>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</si>
  <si>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</si>
  <si>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</si>
  <si>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</si>
  <si>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</si>
  <si>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</si>
  <si>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</si>
  <si>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</si>
  <si>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</si>
  <si>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</si>
  <si>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</si>
  <si>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</si>
  <si>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</si>
  <si>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</si>
  <si>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</si>
  <si>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</si>
  <si>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</si>
  <si>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</si>
  <si>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</si>
  <si>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</si>
  <si>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</si>
  <si>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</si>
  <si>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</si>
  <si>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</si>
  <si>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</si>
  <si>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</si>
  <si>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</si>
  <si>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</si>
  <si>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</si>
  <si>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</si>
  <si>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</si>
  <si>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</si>
  <si>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</si>
  <si>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</si>
  <si>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</si>
  <si>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</si>
  <si>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</si>
  <si>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</si>
  <si>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</si>
  <si>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</si>
  <si>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</si>
  <si>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</si>
  <si>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</si>
  <si>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</si>
  <si>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</si>
  <si>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</si>
  <si>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</si>
  <si>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</si>
  <si>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</si>
  <si>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</si>
  <si>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</si>
  <si>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</si>
  <si>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</si>
  <si>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</si>
  <si>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</si>
  <si>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</si>
  <si>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</si>
  <si>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</si>
  <si>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</si>
  <si>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</si>
  <si>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</si>
  <si>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</si>
  <si>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</si>
  <si>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</si>
  <si>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</si>
  <si>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</si>
  <si>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</si>
  <si>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</si>
  <si>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</si>
  <si>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</si>
  <si>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</si>
  <si>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</si>
  <si>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</si>
  <si>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</si>
  <si>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</si>
  <si>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</si>
  <si>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</si>
  <si>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</si>
  <si>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</si>
  <si>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</si>
  <si>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</si>
  <si>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</si>
  <si>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</si>
  <si>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</si>
  <si>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</si>
  <si>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</si>
  <si>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</si>
  <si>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</si>
  <si>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</si>
  <si>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</si>
  <si>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</si>
  <si>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</si>
  <si>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</si>
  <si>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</si>
  <si>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</si>
  <si>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</si>
  <si>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</si>
  <si>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</si>
  <si>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</si>
  <si>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</si>
  <si>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</si>
  <si>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</si>
  <si>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</si>
  <si>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</si>
  <si>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</si>
  <si>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</si>
  <si>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</si>
  <si>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</si>
  <si>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</si>
  <si>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</si>
  <si>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</si>
  <si>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</si>
  <si>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</si>
  <si>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</si>
  <si>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</si>
  <si>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</si>
  <si>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</si>
  <si>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</si>
  <si>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</si>
  <si>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</si>
  <si>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</si>
  <si>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</si>
  <si>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</si>
  <si>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</si>
  <si>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</si>
  <si>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</si>
  <si>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</si>
  <si>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</si>
  <si>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</si>
  <si>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</si>
  <si>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</si>
  <si>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</si>
  <si>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</si>
  <si>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</si>
  <si>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</si>
  <si>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</si>
  <si>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</si>
  <si>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</si>
  <si>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</si>
  <si>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</si>
  <si>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</si>
  <si>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</si>
  <si>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</si>
  <si>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</si>
  <si>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</si>
  <si>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</si>
  <si>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</si>
  <si>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</si>
  <si>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</si>
  <si>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</si>
  <si>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</si>
  <si>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</si>
  <si>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</si>
  <si>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</si>
  <si>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</si>
  <si>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</si>
  <si>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</si>
  <si>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</si>
  <si>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</si>
  <si>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</si>
  <si>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</si>
  <si>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</si>
  <si>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</si>
  <si>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</si>
  <si>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</si>
  <si>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</si>
  <si>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</si>
  <si>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</si>
  <si>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</si>
  <si>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</si>
  <si>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</si>
  <si>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</si>
  <si>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</si>
  <si>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</si>
  <si>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</si>
  <si>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</si>
  <si>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</si>
  <si>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</si>
  <si>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</si>
  <si>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</si>
  <si>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</si>
  <si>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</si>
  <si>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</si>
  <si>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</si>
  <si>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</si>
  <si>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</si>
  <si>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</si>
  <si>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</si>
  <si>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</si>
  <si>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</si>
  <si>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</si>
  <si>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</si>
  <si>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</si>
  <si>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</si>
  <si>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</si>
  <si>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</si>
  <si>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</si>
  <si>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</si>
  <si>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</si>
  <si>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</si>
  <si>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</si>
  <si>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</si>
  <si>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</si>
  <si>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</si>
  <si>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</si>
  <si>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</si>
  <si>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</si>
  <si>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</si>
  <si>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</si>
  <si>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</si>
  <si>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</si>
  <si>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</si>
  <si>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</si>
  <si>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</si>
  <si>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</si>
  <si>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</si>
  <si>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</si>
  <si>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</si>
  <si>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</si>
  <si>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</si>
  <si>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</si>
  <si>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</si>
  <si>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</si>
  <si>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</si>
  <si>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</si>
  <si>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</si>
  <si>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</si>
  <si>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</si>
  <si>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</si>
  <si>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</si>
  <si>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</si>
  <si>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</si>
  <si>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</si>
  <si>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</si>
  <si>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</si>
  <si>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</si>
  <si>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</si>
  <si>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</si>
  <si>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</si>
  <si>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</si>
  <si>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</si>
  <si>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</si>
  <si>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</si>
  <si>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</si>
  <si>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</si>
  <si>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</si>
  <si>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</si>
  <si>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</si>
  <si>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</si>
  <si>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</si>
  <si>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</si>
  <si>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</si>
  <si>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</si>
  <si>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</si>
  <si>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</si>
  <si>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</si>
  <si>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</si>
  <si>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</si>
  <si>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</si>
  <si>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</si>
  <si>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</si>
  <si>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</si>
  <si>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</si>
  <si>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</si>
  <si>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</si>
  <si>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</si>
  <si>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</si>
  <si>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</si>
  <si>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</si>
  <si>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</si>
  <si>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</si>
  <si>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</si>
  <si>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</si>
  <si>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</si>
  <si>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</si>
  <si>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</si>
  <si>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</si>
  <si>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</si>
  <si>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</si>
  <si>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</si>
  <si>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</si>
  <si>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</si>
  <si>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</si>
  <si>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</si>
  <si>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</si>
  <si>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</si>
  <si>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</si>
  <si>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</si>
  <si>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</si>
  <si>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</si>
  <si>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</si>
  <si>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</si>
  <si>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</si>
  <si>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</si>
  <si>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</si>
  <si>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</si>
  <si>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</si>
  <si>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</si>
  <si>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</si>
  <si>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</si>
  <si>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</si>
  <si>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</si>
  <si>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</si>
  <si>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</si>
  <si>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</si>
  <si>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</si>
  <si>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</si>
  <si>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</si>
  <si>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</si>
  <si>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</si>
  <si>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</si>
  <si>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</si>
  <si>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</si>
  <si>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</si>
  <si>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</si>
  <si>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</si>
  <si>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</si>
  <si>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</si>
  <si>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</si>
  <si>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</si>
  <si>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</si>
  <si>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</si>
  <si>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</si>
  <si>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</si>
  <si>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</si>
  <si>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</si>
  <si>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</si>
  <si>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</si>
  <si>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</si>
  <si>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</si>
  <si>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</si>
  <si>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</si>
  <si>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</si>
  <si>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</si>
  <si>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</si>
  <si>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</si>
  <si>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</si>
  <si>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</si>
  <si>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</si>
  <si>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</si>
  <si>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</si>
  <si>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</si>
  <si>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</si>
  <si>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</si>
  <si>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</si>
  <si>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</si>
  <si>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</si>
  <si>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</si>
  <si>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</si>
  <si>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</si>
  <si>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</si>
  <si>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</si>
  <si>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</si>
  <si>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</si>
  <si>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</si>
  <si>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</si>
  <si>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</si>
  <si>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</si>
  <si>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</si>
  <si>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</si>
  <si>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</si>
  <si>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</si>
  <si>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</si>
  <si>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</si>
  <si>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</si>
  <si>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</si>
  <si>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</si>
  <si>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</si>
  <si>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</si>
  <si>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</si>
  <si>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</si>
  <si>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</si>
  <si>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</si>
  <si>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</si>
  <si>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</si>
  <si>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</si>
  <si>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</si>
  <si>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</si>
  <si>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</si>
  <si>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</si>
  <si>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</si>
  <si>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</si>
  <si>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</si>
  <si>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</si>
  <si>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</si>
  <si>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</si>
  <si>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</si>
  <si>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</si>
  <si>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</si>
  <si>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</si>
  <si>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</si>
  <si>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</si>
  <si>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</si>
  <si>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</si>
  <si>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</si>
  <si>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</si>
  <si>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</si>
  <si>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</si>
  <si>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</si>
  <si>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</si>
  <si>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</si>
  <si>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</si>
  <si>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</si>
  <si>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</si>
  <si>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</si>
  <si>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</si>
  <si>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</si>
  <si>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</si>
  <si>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</si>
  <si>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</si>
  <si>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</si>
  <si>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</si>
  <si>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</si>
  <si>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</si>
  <si>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</si>
  <si>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</si>
  <si>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</si>
  <si>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</si>
  <si>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</si>
  <si>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</si>
  <si>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</si>
  <si>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</si>
  <si>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</si>
  <si>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</si>
  <si>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</si>
  <si>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</si>
  <si>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</si>
  <si>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</si>
  <si>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</si>
  <si>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</si>
  <si>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</si>
  <si>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</si>
  <si>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</si>
  <si>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</si>
  <si>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</si>
  <si>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</si>
  <si>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</si>
  <si>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</si>
  <si>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</si>
  <si>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</si>
  <si>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</si>
  <si>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</si>
  <si>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</si>
  <si>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</si>
  <si>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</si>
  <si>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</si>
  <si>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</si>
  <si>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</si>
  <si>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</si>
  <si>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</si>
  <si>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</si>
  <si>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</si>
  <si>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</si>
  <si>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</si>
  <si>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</si>
  <si>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</si>
  <si>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</si>
  <si>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</si>
  <si>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</si>
  <si>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</si>
  <si>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</si>
  <si>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</si>
  <si>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</si>
  <si>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</si>
  <si>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</si>
  <si>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</si>
  <si>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</si>
  <si>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</si>
  <si>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</si>
  <si>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</si>
  <si>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</si>
  <si>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</si>
  <si>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</si>
  <si>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</si>
  <si>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</si>
  <si>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</si>
  <si>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</si>
  <si>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</si>
  <si>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</si>
  <si>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</si>
  <si>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</si>
  <si>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</si>
  <si>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</si>
  <si>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</si>
  <si>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</si>
  <si>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</si>
  <si>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</si>
  <si>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</si>
  <si>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</si>
  <si>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</si>
  <si>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</si>
  <si>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</si>
  <si>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</si>
  <si>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</si>
  <si>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</si>
  <si>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</si>
  <si>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</si>
  <si>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</si>
  <si>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</si>
  <si>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</si>
  <si>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</si>
  <si>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</si>
  <si>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</si>
  <si>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</si>
  <si>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</si>
  <si>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</si>
  <si>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</si>
  <si>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</si>
  <si>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</si>
  <si>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</si>
  <si>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</si>
  <si>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</si>
  <si>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</si>
  <si>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</si>
  <si>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</si>
  <si>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</si>
  <si>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</si>
  <si>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</si>
  <si>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</si>
  <si>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</si>
  <si>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</si>
  <si>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</si>
  <si>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</si>
  <si>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</si>
  <si>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</si>
  <si>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</si>
  <si>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</si>
  <si>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</si>
  <si>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</si>
  <si>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</si>
  <si>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</si>
  <si>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</si>
  <si>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</si>
  <si>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</si>
  <si>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</si>
  <si>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</si>
  <si>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</si>
  <si>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</si>
  <si>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</si>
  <si>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</si>
  <si>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</si>
  <si>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</si>
  <si>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</si>
  <si>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</si>
  <si>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</si>
  <si>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</si>
  <si>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</si>
  <si>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</si>
  <si>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</si>
  <si>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</si>
  <si>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</si>
  <si>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</si>
  <si>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</si>
  <si>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</si>
  <si>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</si>
  <si>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</si>
  <si>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</si>
  <si>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</si>
  <si>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</si>
  <si>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</si>
  <si>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</si>
  <si>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</si>
  <si>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</si>
  <si>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</si>
  <si>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</si>
  <si>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</si>
  <si>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</si>
  <si>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</si>
  <si>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</si>
  <si>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</si>
  <si>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</si>
  <si>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</si>
  <si>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</si>
  <si>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</si>
  <si>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</si>
  <si>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</si>
  <si>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</si>
  <si>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</si>
  <si>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</si>
  <si>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</si>
  <si>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</si>
  <si>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</si>
  <si>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</si>
  <si>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</si>
  <si>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</si>
  <si>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</si>
  <si>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</si>
  <si>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</si>
  <si>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</si>
  <si>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</si>
  <si>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</si>
  <si>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</si>
  <si>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</si>
  <si>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</si>
  <si>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</si>
  <si>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</si>
  <si>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</si>
  <si>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</si>
  <si>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</si>
  <si>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</si>
  <si>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</si>
  <si>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</si>
  <si>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</si>
  <si>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</si>
  <si>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</si>
  <si>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</si>
  <si>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</si>
  <si>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</si>
  <si>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</si>
  <si>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</si>
  <si>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</si>
  <si>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</si>
  <si>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</si>
  <si>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</si>
  <si>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</si>
  <si>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</si>
  <si>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</si>
  <si>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</si>
  <si>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</si>
  <si>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</si>
  <si>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</si>
  <si>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</si>
  <si>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</si>
  <si>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</si>
  <si>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</si>
  <si>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</si>
  <si>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</si>
  <si>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</si>
  <si>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</si>
  <si>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</si>
  <si>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</si>
  <si>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</si>
  <si>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</si>
  <si>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</si>
  <si>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</si>
  <si>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</si>
  <si>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</si>
  <si>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</si>
  <si>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</si>
  <si>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</si>
  <si>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</si>
  <si>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</si>
  <si>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</si>
  <si>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</si>
  <si>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</si>
  <si>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</si>
  <si>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</si>
  <si>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</si>
  <si>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</si>
  <si>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</si>
  <si>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</si>
  <si>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</si>
  <si>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</si>
  <si>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</si>
  <si>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</si>
  <si>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</si>
  <si>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</si>
  <si>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</si>
  <si>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</si>
  <si>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</si>
  <si>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</si>
  <si>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</si>
  <si>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</si>
  <si>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</si>
  <si>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</si>
  <si>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</si>
  <si>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</si>
  <si>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</si>
  <si>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</si>
  <si>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</si>
  <si>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</si>
  <si>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</si>
  <si>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</si>
  <si>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</si>
  <si>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</si>
  <si>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</si>
  <si>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</si>
  <si>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</si>
  <si>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</si>
  <si>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</si>
  <si>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</si>
  <si>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</si>
  <si>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</si>
  <si>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</si>
  <si>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</si>
  <si>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</si>
  <si>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</si>
  <si>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</si>
  <si>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</si>
  <si>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</si>
  <si>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</si>
  <si>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</si>
  <si>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</si>
  <si>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</si>
  <si>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</si>
  <si>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</si>
  <si>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</si>
  <si>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</si>
  <si>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</si>
  <si>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</si>
  <si>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</si>
  <si>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</si>
  <si>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</si>
  <si>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</si>
  <si>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</si>
  <si>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</si>
  <si>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</si>
  <si>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</si>
  <si>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</si>
  <si>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</si>
  <si>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</si>
  <si>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</si>
  <si>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</si>
  <si>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</si>
  <si>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</si>
  <si>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</si>
  <si>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</si>
  <si>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</si>
  <si>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</si>
  <si>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</si>
  <si>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</si>
  <si>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</si>
  <si>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</si>
  <si>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</si>
  <si>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</si>
  <si>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</si>
  <si>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</si>
  <si>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</si>
  <si>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</si>
  <si>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</si>
  <si>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</si>
  <si>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</si>
  <si>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</si>
  <si>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</si>
  <si>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</si>
  <si>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</si>
  <si>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</si>
  <si>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</si>
  <si>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</si>
  <si>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</si>
  <si>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</si>
  <si>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</si>
  <si>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</si>
  <si>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</si>
  <si>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</si>
  <si>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</si>
  <si>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</si>
  <si>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</si>
  <si>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</si>
  <si>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</si>
  <si>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</si>
  <si>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</si>
  <si>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</si>
  <si>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</si>
  <si>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</si>
  <si>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</si>
  <si>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</si>
  <si>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</si>
  <si>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</si>
  <si>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</si>
  <si>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</si>
  <si>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</si>
  <si>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</si>
  <si>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</si>
  <si>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</si>
  <si>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</si>
  <si>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</si>
  <si>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</si>
  <si>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</si>
  <si>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</si>
  <si>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</si>
  <si>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</si>
  <si>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</si>
  <si>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</si>
  <si>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</si>
  <si>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</si>
  <si>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</si>
  <si>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</si>
  <si>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</si>
  <si>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</si>
  <si>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</si>
  <si>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</si>
  <si>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</si>
  <si>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</si>
  <si>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</si>
  <si>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</si>
  <si>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</si>
  <si>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</si>
  <si>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</si>
  <si>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</si>
  <si>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</si>
  <si>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</si>
  <si>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</si>
  <si>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</si>
  <si>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</si>
  <si>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</si>
  <si>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</si>
  <si>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</si>
  <si>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</si>
  <si>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</si>
  <si>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</si>
  <si>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</si>
  <si>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</si>
  <si>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</si>
  <si>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</si>
  <si>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</si>
  <si>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</si>
  <si>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</si>
  <si>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</si>
  <si>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</si>
  <si>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</si>
  <si>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</si>
  <si>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</si>
  <si>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</si>
  <si>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</si>
  <si>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</si>
  <si>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</si>
  <si>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</si>
  <si>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</si>
  <si>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</si>
  <si>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</si>
  <si>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</si>
  <si>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</si>
  <si>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</si>
  <si>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</si>
  <si>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</si>
  <si>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</si>
  <si>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</si>
  <si>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</si>
  <si>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</si>
  <si>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</si>
  <si>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</si>
  <si>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</si>
  <si>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</si>
  <si>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</si>
  <si>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</si>
  <si>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</si>
  <si>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</si>
  <si>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</si>
  <si>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</si>
  <si>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</si>
  <si>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</si>
  <si>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</si>
  <si>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</si>
  <si>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</si>
  <si>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</si>
  <si>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</si>
  <si>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</si>
  <si>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</si>
  <si>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</si>
  <si>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</si>
  <si>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</si>
  <si>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</si>
  <si>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</si>
  <si>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</si>
  <si>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</si>
  <si>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</si>
  <si>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</si>
  <si>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</si>
  <si>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</si>
  <si>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</si>
  <si>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</si>
  <si>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</si>
  <si>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</si>
  <si>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</si>
  <si>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</si>
  <si>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</si>
  <si>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</si>
  <si>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</si>
  <si>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</si>
  <si>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</si>
  <si>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</si>
  <si>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</si>
  <si>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</si>
  <si>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</si>
  <si>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</si>
  <si>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</si>
  <si>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</si>
  <si>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</si>
  <si>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</si>
  <si>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</si>
  <si>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</si>
  <si>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</si>
  <si>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</si>
  <si>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</si>
  <si>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</si>
  <si>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</si>
  <si>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</si>
  <si>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</si>
  <si>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</si>
  <si>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</si>
  <si>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</si>
  <si>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</si>
  <si>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</si>
  <si>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</si>
  <si>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</si>
  <si>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</si>
  <si>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</si>
  <si>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</si>
  <si>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</si>
  <si>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</si>
  <si>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</si>
  <si>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</si>
  <si>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</si>
  <si>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</si>
  <si>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</si>
  <si>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</si>
  <si>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</si>
  <si>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</si>
  <si>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</si>
  <si>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</si>
  <si>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</si>
  <si>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</si>
  <si>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</si>
  <si>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</si>
  <si>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</si>
  <si>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</si>
  <si>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</si>
  <si>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</si>
  <si>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</si>
  <si>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</si>
  <si>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</si>
  <si>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</si>
  <si>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</si>
  <si>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</si>
  <si>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</si>
  <si>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</si>
  <si>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</si>
  <si>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</si>
  <si>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</si>
  <si>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</si>
  <si>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</si>
  <si>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</si>
  <si>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</si>
  <si>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</si>
  <si>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</si>
  <si>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</si>
  <si>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</si>
  <si>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</si>
  <si>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</si>
  <si>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</si>
  <si>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</si>
  <si>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</si>
  <si>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</si>
  <si>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</si>
  <si>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</si>
  <si>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</si>
  <si>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</si>
  <si>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</si>
  <si>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</si>
  <si>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</si>
  <si>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</si>
  <si>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</si>
  <si>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</si>
  <si>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</si>
  <si>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</si>
  <si>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</si>
  <si>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</si>
  <si>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</si>
  <si>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</si>
  <si>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</si>
  <si>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</si>
  <si>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</si>
  <si>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</si>
  <si>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</si>
  <si>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</si>
  <si>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</si>
  <si>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</si>
  <si>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</si>
  <si>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</si>
  <si>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</si>
  <si>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</si>
  <si>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</si>
  <si>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</si>
  <si>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</si>
  <si>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</si>
  <si>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</si>
  <si>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</si>
  <si>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</si>
  <si>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</si>
  <si>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</si>
  <si>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</si>
  <si>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</si>
  <si>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</si>
  <si>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</si>
  <si>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</si>
  <si>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</si>
  <si>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</si>
  <si>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</si>
  <si>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</si>
  <si>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</si>
  <si>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</si>
  <si>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</si>
  <si>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</si>
  <si>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</si>
  <si>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</si>
  <si>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</si>
  <si>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</si>
  <si>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</si>
  <si>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</si>
  <si>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</si>
  <si>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</si>
  <si>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</si>
  <si>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</si>
  <si>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</si>
  <si>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</si>
  <si>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</si>
  <si>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</si>
  <si>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</si>
  <si>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</si>
  <si>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</si>
  <si>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</si>
  <si>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</si>
  <si>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</si>
  <si>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</si>
  <si>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</si>
  <si>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</si>
  <si>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</si>
  <si>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</si>
  <si>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</si>
  <si>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</si>
  <si>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</si>
  <si>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</si>
  <si>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</si>
  <si>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</si>
  <si>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</si>
  <si>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</si>
  <si>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</si>
  <si>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</si>
  <si>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</si>
  <si>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</si>
  <si>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</si>
  <si>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</si>
  <si>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</si>
  <si>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</si>
  <si>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</si>
  <si>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</si>
  <si>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</si>
  <si>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</si>
  <si>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</si>
  <si>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</si>
  <si>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</si>
  <si>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</si>
  <si>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</si>
  <si>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</si>
  <si>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</si>
  <si>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</si>
  <si>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</si>
  <si>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</si>
  <si>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</si>
  <si>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</si>
  <si>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</si>
  <si>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</si>
  <si>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</si>
  <si>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</si>
  <si>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</si>
  <si>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</si>
  <si>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</si>
  <si>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</si>
  <si>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</si>
  <si>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</si>
  <si>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</si>
  <si>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</si>
  <si>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</si>
  <si>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</si>
  <si>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</si>
  <si>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</si>
  <si>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</si>
  <si>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</si>
  <si>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</si>
  <si>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</si>
  <si>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</si>
  <si>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</si>
  <si>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</si>
  <si>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</si>
  <si>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</si>
  <si>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</si>
  <si>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</si>
  <si>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</si>
  <si>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</si>
  <si>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</si>
  <si>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</si>
  <si>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</si>
  <si>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</si>
  <si>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</si>
  <si>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</si>
  <si>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</si>
  <si>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</si>
  <si>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</si>
  <si>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</si>
  <si>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</si>
  <si>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</si>
  <si>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</si>
  <si>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</si>
  <si>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</si>
  <si>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</si>
  <si>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</si>
  <si>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</si>
  <si>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</si>
  <si>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</si>
  <si>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</si>
  <si>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</si>
  <si>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</si>
  <si>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</si>
  <si>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</si>
  <si>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</si>
  <si>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</si>
  <si>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</si>
  <si>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</si>
  <si>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</si>
  <si>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</si>
  <si>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</si>
  <si>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</si>
  <si>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</si>
  <si>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</si>
  <si>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</si>
  <si>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</si>
  <si>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</si>
  <si>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</si>
  <si>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</si>
  <si>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</si>
  <si>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</si>
  <si>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</si>
  <si>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</si>
  <si>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</si>
  <si>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</si>
  <si>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</si>
  <si>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</si>
  <si>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</si>
  <si>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</si>
  <si>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</si>
  <si>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</si>
  <si>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</si>
  <si>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</si>
  <si>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</si>
  <si>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</si>
  <si>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</si>
  <si>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</si>
  <si>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</si>
  <si>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</si>
  <si>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</si>
  <si>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</si>
  <si>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</si>
  <si>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</si>
  <si>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</si>
  <si>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</si>
  <si>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</si>
  <si>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</si>
  <si>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</si>
  <si>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</si>
  <si>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</si>
  <si>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</si>
  <si>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</si>
  <si>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</si>
  <si>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</si>
  <si>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</si>
  <si>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</si>
  <si>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</si>
  <si>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</si>
  <si>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</si>
  <si>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</si>
  <si>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</si>
  <si>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</si>
  <si>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</si>
  <si>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</si>
  <si>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</si>
  <si>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</si>
  <si>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</si>
  <si>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</si>
  <si>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</si>
  <si>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</si>
  <si>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</si>
  <si>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</si>
  <si>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</si>
  <si>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</si>
  <si>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</si>
  <si>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</si>
  <si>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</si>
  <si>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</si>
  <si>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</si>
  <si>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</si>
  <si>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</si>
  <si>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</si>
  <si>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</si>
  <si>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</si>
  <si>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</si>
  <si>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</si>
  <si>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</si>
  <si>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</si>
  <si>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</si>
  <si>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</si>
  <si>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</si>
  <si>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</si>
  <si>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</si>
  <si>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</si>
  <si>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</si>
  <si>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</si>
  <si>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</si>
  <si>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</si>
  <si>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</si>
  <si>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</si>
  <si>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</si>
  <si>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</si>
  <si>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</si>
  <si>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</si>
  <si>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</si>
  <si>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</si>
  <si>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</si>
  <si>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</si>
  <si>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</si>
  <si>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</si>
  <si>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</si>
  <si>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</si>
  <si>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</si>
  <si>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</si>
  <si>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</si>
  <si>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</si>
  <si>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</si>
  <si>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</si>
  <si>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</si>
  <si>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</si>
  <si>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</si>
  <si>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</si>
  <si>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</si>
  <si>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</si>
  <si>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</si>
  <si>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</si>
  <si>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</si>
  <si>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</si>
  <si>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</si>
  <si>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</si>
  <si>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</si>
  <si>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</si>
  <si>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</si>
  <si>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</si>
  <si>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</si>
  <si>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</si>
  <si>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</si>
  <si>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</si>
  <si>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</si>
  <si>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</si>
  <si>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</si>
  <si>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</si>
  <si>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</si>
  <si>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</si>
  <si>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</si>
  <si>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</si>
  <si>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</si>
  <si>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</si>
  <si>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</si>
  <si>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</si>
  <si>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</si>
  <si>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</si>
  <si>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</si>
  <si>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</si>
  <si>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</si>
  <si>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</si>
  <si>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</si>
  <si>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</si>
  <si>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</si>
  <si>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</si>
  <si>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</si>
  <si>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</si>
  <si>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</si>
  <si>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</si>
  <si>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</si>
  <si>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</si>
  <si>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</si>
  <si>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</si>
  <si>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</si>
  <si>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</si>
  <si>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</si>
  <si>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</si>
  <si>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</si>
  <si>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</si>
  <si>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</si>
  <si>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</si>
  <si>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</si>
  <si>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</si>
  <si>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</si>
  <si>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</si>
  <si>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</si>
  <si>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</si>
  <si>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</si>
  <si>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</si>
  <si>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</si>
  <si>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</si>
  <si>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</si>
  <si>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</si>
  <si>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</si>
  <si>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</si>
  <si>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</si>
  <si>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</si>
  <si>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</si>
  <si>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</si>
  <si>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</si>
  <si>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</si>
  <si>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</si>
  <si>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</si>
  <si>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</si>
  <si>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</si>
  <si>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</si>
  <si>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</si>
  <si>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</si>
  <si>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</si>
  <si>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</si>
  <si>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</si>
  <si>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</si>
  <si>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</si>
  <si>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</si>
  <si>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</si>
  <si>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</si>
  <si>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</si>
  <si>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</si>
  <si>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</si>
  <si>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</si>
  <si>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</si>
  <si>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</si>
  <si>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</si>
  <si>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</si>
  <si>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</si>
  <si>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</si>
  <si>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</si>
  <si>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</si>
  <si>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</si>
  <si>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</si>
  <si>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</si>
  <si>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</si>
  <si>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</si>
  <si>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</si>
  <si>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</si>
  <si>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</si>
  <si>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</si>
  <si>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</si>
  <si>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</si>
  <si>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</si>
  <si>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</si>
  <si>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</si>
  <si>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</si>
  <si>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</si>
  <si>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</si>
  <si>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</si>
  <si>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</si>
  <si>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</si>
  <si>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</si>
  <si>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</si>
  <si>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</si>
  <si>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</si>
  <si>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</si>
  <si>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</si>
  <si>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</si>
  <si>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</si>
  <si>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</si>
  <si>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</si>
  <si>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</si>
  <si>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</si>
  <si>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</si>
  <si>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</si>
  <si>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</si>
  <si>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</si>
  <si>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</si>
  <si>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</si>
  <si>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</si>
  <si>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</si>
  <si>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</si>
  <si>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</si>
  <si>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</si>
  <si>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</si>
  <si>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</si>
  <si>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</si>
  <si>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</si>
  <si>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</si>
  <si>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</si>
  <si>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</si>
  <si>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</si>
  <si>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</si>
  <si>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</si>
  <si>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</si>
  <si>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</si>
  <si>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</si>
  <si>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</si>
  <si>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</si>
  <si>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</si>
  <si>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</si>
  <si>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</si>
  <si>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</si>
  <si>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</si>
  <si>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</si>
  <si>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</si>
  <si>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</si>
  <si>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</si>
  <si>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</si>
  <si>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</si>
  <si>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</si>
  <si>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</si>
  <si>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</si>
  <si>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</si>
  <si>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</si>
  <si>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</si>
  <si>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</si>
  <si>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</si>
  <si>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</si>
  <si>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</si>
  <si>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</si>
  <si>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</si>
  <si>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</si>
  <si>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</si>
  <si>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</si>
  <si>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</si>
  <si>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</si>
  <si>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</si>
  <si>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</si>
  <si>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</si>
  <si>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</si>
  <si>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</si>
  <si>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</si>
  <si>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</si>
  <si>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</si>
  <si>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</si>
  <si>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</si>
  <si>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</si>
  <si>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</si>
  <si>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</si>
  <si>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</si>
  <si>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</si>
  <si>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</si>
  <si>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</si>
  <si>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</si>
  <si>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</si>
  <si>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</si>
  <si>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</si>
  <si>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</si>
  <si>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</si>
  <si>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</si>
  <si>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</si>
  <si>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</si>
  <si>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</si>
  <si>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</si>
  <si>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</si>
  <si>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</si>
  <si>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</si>
  <si>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</si>
  <si>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</si>
  <si>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</si>
  <si>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</si>
  <si>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</si>
  <si>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</si>
  <si>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</si>
  <si>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</si>
  <si>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</si>
  <si>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</si>
  <si>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</si>
  <si>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</si>
  <si>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</si>
  <si>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</si>
  <si>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</si>
  <si>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</si>
  <si>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</si>
  <si>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</si>
  <si>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</si>
  <si>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</si>
  <si>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</si>
  <si>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</si>
  <si>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</si>
  <si>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</si>
  <si>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</si>
  <si>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</si>
  <si>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</si>
  <si>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</si>
  <si>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</si>
  <si>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</si>
  <si>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</si>
  <si>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</si>
  <si>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</si>
  <si>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</si>
  <si>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</si>
  <si>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</si>
  <si>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</si>
  <si>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</si>
  <si>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</si>
  <si>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</si>
  <si>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</si>
  <si>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</si>
  <si>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</si>
  <si>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</si>
  <si>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</si>
  <si>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</si>
  <si>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</si>
  <si>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</si>
  <si>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</si>
  <si>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</si>
  <si>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</si>
  <si>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</si>
  <si>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</si>
  <si>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</si>
  <si>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</si>
  <si>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</si>
  <si>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</si>
  <si>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</si>
  <si>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</si>
  <si>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</si>
  <si>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</si>
  <si>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</si>
  <si>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</si>
  <si>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</si>
  <si>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</si>
  <si>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</si>
  <si>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</si>
  <si>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</si>
  <si>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</si>
  <si>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</si>
  <si>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</si>
  <si>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</si>
  <si>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</si>
  <si>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</si>
  <si>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</si>
  <si>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</si>
  <si>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</si>
  <si>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</si>
  <si>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</si>
  <si>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</si>
  <si>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</si>
  <si>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</si>
  <si>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</si>
  <si>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</si>
  <si>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</si>
  <si>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</si>
  <si>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</si>
  <si>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</si>
  <si>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</si>
  <si>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</si>
  <si>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</si>
  <si>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</si>
  <si>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</si>
  <si>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</si>
  <si>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</si>
  <si>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</si>
  <si>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</si>
  <si>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</si>
  <si>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</si>
  <si>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</si>
  <si>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</si>
  <si>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</si>
  <si>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</si>
  <si>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</si>
  <si>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</si>
  <si>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</si>
  <si>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</si>
  <si>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</si>
  <si>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</si>
  <si>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</si>
  <si>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</si>
  <si>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</si>
  <si>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</si>
  <si>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</si>
  <si>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</si>
  <si>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</si>
  <si>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</si>
  <si>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</si>
  <si>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</si>
  <si>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</si>
  <si>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</si>
  <si>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</si>
  <si>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</si>
  <si>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</si>
  <si>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</si>
  <si>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</si>
  <si>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</si>
  <si>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</si>
  <si>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</si>
  <si>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</si>
  <si>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</si>
  <si>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</si>
  <si>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</si>
  <si>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</si>
  <si>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</si>
  <si>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</si>
  <si>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</si>
  <si>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</si>
  <si>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</si>
  <si>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</si>
  <si>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</si>
  <si>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</si>
  <si>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</si>
  <si>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</si>
  <si>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</si>
  <si>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</si>
  <si>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</si>
  <si>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</si>
  <si>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</si>
  <si>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</si>
  <si>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</si>
  <si>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</si>
  <si>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</si>
  <si>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</si>
  <si>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</si>
  <si>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</si>
  <si>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</si>
  <si>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</si>
  <si>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</si>
  <si>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</si>
  <si>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</si>
  <si>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</si>
  <si>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</si>
  <si>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</si>
  <si>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</si>
  <si>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</si>
  <si>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</si>
  <si>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</si>
  <si>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</si>
  <si>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</si>
  <si>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</si>
  <si>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</si>
  <si>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</si>
  <si>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</si>
  <si>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</si>
  <si>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</si>
  <si>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</si>
  <si>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</si>
  <si>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</si>
  <si>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</si>
  <si>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</si>
  <si>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</si>
  <si>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</si>
  <si>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</si>
  <si>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</si>
  <si>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</si>
  <si>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</si>
  <si>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</si>
  <si>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</si>
  <si>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</si>
  <si>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</si>
  <si>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</si>
  <si>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</si>
  <si>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</si>
  <si>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</si>
  <si>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</si>
  <si>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</si>
  <si>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</si>
  <si>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</si>
  <si>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</si>
  <si>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</si>
  <si>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</si>
  <si>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</si>
  <si>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</si>
  <si>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</si>
  <si>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</si>
  <si>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</si>
  <si>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</si>
  <si>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</si>
  <si>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</si>
  <si>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</si>
  <si>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</si>
  <si>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</si>
  <si>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</si>
  <si>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</si>
  <si>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</si>
  <si>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</si>
  <si>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</si>
  <si>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</si>
  <si>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</si>
  <si>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</si>
  <si>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</si>
  <si>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</si>
  <si>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</si>
  <si>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</si>
  <si>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</si>
  <si>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</si>
  <si>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</si>
  <si>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</si>
  <si>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</si>
  <si>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</si>
  <si>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</si>
  <si>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</si>
  <si>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</si>
  <si>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</si>
  <si>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</si>
  <si>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</si>
  <si>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</si>
  <si>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</si>
  <si>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</si>
  <si>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</si>
  <si>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</si>
  <si>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</si>
  <si>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</si>
  <si>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</si>
  <si>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</si>
  <si>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</si>
  <si>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</si>
  <si>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</si>
  <si>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</si>
  <si>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</si>
  <si>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</si>
  <si>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</si>
  <si>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</si>
  <si>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</si>
  <si>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</si>
  <si>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</si>
  <si>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</si>
  <si>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</si>
  <si>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</si>
  <si>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</si>
  <si>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</si>
  <si>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</si>
  <si>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</si>
  <si>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</si>
  <si>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</si>
  <si>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</si>
  <si>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</si>
  <si>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</si>
  <si>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</si>
  <si>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</si>
  <si>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</si>
  <si>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</si>
  <si>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</si>
  <si>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</si>
  <si>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</si>
  <si>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</si>
  <si>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</si>
  <si>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</si>
  <si>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</si>
  <si>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</si>
  <si>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</si>
  <si>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</si>
  <si>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</si>
  <si>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</si>
  <si>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</si>
  <si>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</si>
  <si>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</si>
  <si>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</si>
  <si>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</si>
  <si>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</si>
  <si>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</si>
  <si>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</si>
  <si>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</si>
  <si>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</si>
  <si>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</si>
  <si>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</si>
  <si>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</si>
  <si>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</si>
  <si>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</si>
  <si>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</si>
  <si>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</si>
  <si>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</si>
  <si>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</si>
  <si>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</si>
  <si>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</si>
  <si>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</si>
  <si>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</si>
  <si>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</si>
  <si>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</si>
  <si>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</si>
  <si>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</si>
  <si>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</si>
  <si>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</si>
  <si>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</si>
  <si>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</si>
  <si>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</si>
  <si>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</si>
  <si>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</si>
  <si>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</si>
  <si>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</si>
  <si>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</si>
  <si>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</si>
  <si>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</si>
  <si>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</si>
  <si>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</si>
  <si>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</si>
  <si>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</si>
  <si>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</si>
  <si>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</si>
  <si>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</si>
  <si>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</si>
  <si>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</si>
  <si>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</si>
  <si>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</si>
  <si>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</si>
  <si>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</si>
  <si>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</si>
  <si>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</si>
  <si>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</si>
  <si>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</si>
  <si>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</si>
  <si>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</si>
  <si>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</si>
  <si>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</si>
  <si>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</si>
  <si>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</si>
  <si>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</si>
  <si>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</si>
  <si>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</si>
  <si>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</si>
  <si>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</si>
  <si>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</si>
  <si>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</si>
  <si>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</si>
  <si>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</si>
  <si>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</si>
  <si>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</si>
  <si>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</si>
  <si>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</si>
  <si>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</si>
  <si>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</si>
  <si>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</si>
  <si>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</si>
  <si>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</si>
  <si>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</si>
  <si>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</si>
  <si>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</si>
  <si>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</si>
  <si>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</si>
  <si>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</si>
  <si>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</si>
  <si>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</si>
  <si>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</si>
  <si>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</si>
  <si>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</si>
  <si>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</si>
  <si>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</si>
  <si>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</si>
  <si>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</si>
  <si>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</si>
  <si>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</si>
  <si>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</si>
  <si>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</si>
  <si>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</si>
  <si>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</si>
  <si>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</si>
  <si>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</si>
  <si>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</si>
  <si>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</si>
  <si>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</si>
  <si>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</si>
  <si>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</si>
  <si>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</si>
  <si>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</si>
  <si>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</si>
  <si>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</si>
  <si>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</si>
  <si>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</si>
  <si>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</si>
  <si>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</si>
  <si>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</si>
  <si>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</si>
  <si>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</si>
  <si>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</si>
  <si>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</si>
  <si>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</si>
  <si>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</si>
  <si>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</si>
  <si>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</si>
  <si>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</si>
  <si>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</si>
  <si>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</si>
  <si>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</si>
  <si>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</si>
  <si>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</si>
  <si>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</si>
  <si>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</si>
  <si>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</si>
  <si>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</si>
  <si>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</si>
  <si>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</si>
  <si>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</si>
  <si>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</si>
  <si>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</si>
  <si>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</si>
  <si>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</si>
  <si>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</si>
  <si>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</si>
  <si>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</si>
  <si>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</si>
  <si>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</si>
  <si>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</si>
  <si>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</si>
  <si>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</si>
  <si>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</si>
  <si>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</si>
  <si>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</si>
  <si>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</si>
  <si>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</si>
  <si>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</si>
  <si>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</si>
  <si>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</si>
  <si>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</si>
  <si>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</si>
  <si>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</si>
  <si>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</si>
  <si>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</si>
  <si>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</si>
  <si>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</si>
  <si>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</si>
  <si>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</si>
  <si>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</si>
  <si>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</si>
  <si>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</si>
  <si>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</si>
  <si>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</si>
  <si>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</si>
  <si>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</si>
  <si>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</si>
  <si>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</si>
  <si>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</si>
  <si>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</si>
  <si>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</si>
  <si>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</si>
  <si>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</si>
  <si>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</si>
  <si>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</si>
  <si>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</si>
  <si>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</si>
  <si>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</si>
  <si>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</si>
  <si>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</si>
  <si>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</si>
  <si>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</si>
  <si>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</si>
  <si>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</si>
  <si>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</si>
  <si>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</si>
  <si>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</si>
  <si>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</si>
  <si>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</si>
  <si>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</si>
  <si>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</si>
  <si>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</si>
  <si>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</si>
  <si>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</si>
  <si>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</si>
  <si>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</si>
  <si>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</si>
  <si>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</si>
  <si>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</si>
  <si>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</si>
  <si>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</si>
  <si>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</si>
  <si>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</si>
  <si>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</si>
  <si>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</si>
  <si>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</si>
  <si>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</si>
  <si>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</si>
  <si>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</si>
  <si>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</si>
  <si>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</si>
  <si>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</si>
  <si>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</si>
  <si>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</si>
  <si>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</si>
  <si>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</si>
  <si>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</si>
  <si>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</si>
  <si>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</si>
  <si>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</si>
  <si>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</si>
  <si>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</si>
  <si>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</si>
  <si>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</si>
  <si>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</si>
  <si>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</si>
  <si>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</si>
  <si>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</si>
  <si>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</si>
  <si>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</si>
  <si>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</si>
  <si>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</si>
  <si>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</si>
  <si>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</si>
  <si>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</si>
  <si>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</si>
  <si>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</si>
  <si>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</si>
  <si>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</si>
  <si>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</si>
  <si>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</si>
  <si>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</si>
  <si>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</si>
  <si>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</si>
  <si>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</si>
  <si>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</si>
  <si>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</si>
  <si>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</si>
  <si>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</si>
  <si>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</si>
  <si>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</si>
  <si>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</si>
  <si>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</si>
  <si>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</si>
  <si>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</si>
  <si>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</si>
  <si>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</si>
  <si>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</si>
  <si>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</si>
  <si>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</si>
  <si>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</si>
  <si>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</si>
  <si>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</si>
  <si>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</si>
  <si>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</si>
  <si>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</si>
  <si>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</si>
  <si>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</si>
  <si>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</si>
  <si>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</si>
  <si>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</si>
  <si>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</si>
  <si>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</si>
  <si>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</si>
  <si>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</si>
  <si>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</si>
  <si>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</si>
  <si>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</si>
  <si>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</si>
  <si>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</si>
  <si>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</si>
  <si>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</si>
  <si>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</si>
  <si>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</si>
  <si>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</si>
  <si>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</si>
  <si>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</si>
  <si>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</si>
  <si>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</si>
  <si>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</si>
  <si>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</si>
  <si>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</si>
  <si>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</si>
  <si>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</si>
  <si>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</si>
  <si>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</si>
  <si>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</si>
  <si>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</si>
  <si>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</si>
  <si>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</si>
  <si>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</si>
  <si>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</si>
  <si>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</si>
  <si>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</si>
  <si>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</si>
  <si>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</si>
  <si>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</si>
  <si>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</si>
  <si>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</si>
  <si>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</si>
  <si>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</si>
  <si>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</si>
  <si>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</si>
  <si>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</si>
  <si>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</si>
  <si>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</si>
  <si>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</si>
  <si>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</si>
  <si>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</si>
  <si>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</si>
  <si>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</si>
  <si>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</si>
  <si>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</si>
  <si>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</si>
  <si>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</si>
  <si>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</si>
  <si>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</si>
  <si>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</si>
  <si>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</si>
  <si>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</si>
  <si>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</si>
  <si>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</si>
  <si>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</si>
  <si>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</si>
  <si>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</si>
  <si>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</si>
  <si>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</si>
  <si>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</si>
  <si>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</si>
  <si>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</si>
  <si>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</si>
  <si>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</si>
  <si>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</si>
  <si>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</si>
  <si>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</si>
  <si>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</si>
  <si>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</si>
  <si>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</si>
  <si>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</si>
  <si>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</si>
  <si>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</si>
  <si>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</si>
  <si>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</si>
  <si>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</si>
  <si>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</si>
  <si>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</si>
  <si>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</si>
  <si>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</si>
  <si>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</si>
  <si>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</si>
  <si>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</si>
  <si>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</si>
  <si>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</si>
  <si>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</si>
  <si>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</si>
  <si>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</si>
  <si>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</si>
  <si>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</si>
  <si>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</si>
  <si>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</si>
  <si>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</si>
  <si>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</si>
  <si>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</si>
  <si>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</si>
  <si>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</si>
  <si>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</si>
  <si>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</si>
  <si>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</si>
  <si>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</si>
  <si>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</si>
  <si>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</si>
  <si>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</si>
  <si>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</si>
  <si>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</si>
  <si>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</si>
  <si>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</si>
  <si>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</si>
  <si>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</si>
  <si>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</si>
  <si>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</si>
  <si>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</si>
  <si>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</si>
  <si>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</si>
  <si>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</si>
  <si>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</si>
  <si>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</si>
  <si>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</si>
  <si>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</si>
  <si>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</si>
  <si>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</si>
  <si>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</si>
  <si>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</si>
  <si>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</si>
  <si>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</si>
  <si>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</si>
  <si>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</si>
  <si>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</si>
  <si>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</si>
  <si>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</si>
  <si>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</si>
  <si>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</si>
  <si>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</si>
  <si>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</si>
  <si>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</si>
  <si>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</si>
  <si>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</si>
  <si>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</si>
  <si>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</si>
  <si>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</si>
  <si>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</si>
  <si>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</si>
  <si>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</si>
  <si>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</si>
  <si>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</si>
  <si>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</si>
  <si>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</si>
  <si>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</si>
  <si>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</si>
  <si>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</si>
  <si>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</si>
  <si>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</si>
  <si>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</si>
  <si>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</si>
  <si>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</si>
  <si>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</si>
  <si>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</si>
  <si>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</si>
  <si>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</si>
  <si>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</si>
  <si>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</si>
  <si>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</si>
  <si>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</si>
  <si>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</si>
  <si>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</si>
  <si>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</si>
  <si>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</si>
  <si>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</si>
  <si>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</si>
  <si>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</si>
  <si>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</si>
  <si>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</si>
  <si>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</si>
  <si>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</si>
  <si>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</si>
  <si>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</si>
  <si>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</si>
  <si>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</si>
  <si>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</si>
  <si>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</si>
  <si>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</si>
  <si>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</si>
  <si>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</si>
  <si>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</si>
  <si>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</si>
  <si>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</si>
  <si>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</si>
  <si>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</si>
  <si>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</si>
  <si>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</si>
  <si>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</si>
  <si>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</si>
  <si>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</si>
  <si>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</si>
  <si>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</si>
  <si>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</si>
  <si>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</si>
  <si>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</si>
  <si>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</si>
  <si>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</si>
  <si>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</si>
  <si>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</si>
  <si>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</si>
  <si>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</si>
  <si>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</si>
  <si>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</si>
  <si>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</si>
  <si>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</si>
  <si>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</si>
  <si>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</si>
  <si>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</si>
  <si>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</si>
  <si>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</si>
  <si>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</si>
  <si>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</si>
  <si>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</si>
  <si>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</si>
  <si>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</si>
  <si>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</si>
  <si>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</si>
  <si>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</si>
  <si>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</si>
  <si>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</si>
  <si>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</si>
  <si>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</si>
  <si>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</si>
  <si>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</si>
  <si>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</si>
  <si>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</si>
  <si>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</si>
  <si>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</si>
  <si>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</si>
  <si>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</si>
  <si>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</si>
  <si>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</si>
  <si>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</si>
  <si>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</si>
  <si>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</si>
  <si>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</si>
  <si>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</si>
  <si>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</si>
  <si>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</si>
  <si>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</si>
  <si>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</si>
  <si>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</si>
  <si>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</si>
  <si>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</si>
  <si>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</si>
  <si>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</si>
  <si>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</si>
  <si>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</si>
  <si>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</si>
  <si>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</si>
  <si>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</si>
  <si>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</si>
  <si>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</si>
  <si>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</si>
  <si>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</si>
  <si>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</si>
  <si>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</si>
  <si>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</si>
  <si>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</si>
  <si>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</si>
  <si>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</si>
  <si>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</si>
  <si>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</si>
  <si>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</si>
  <si>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</si>
  <si>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</si>
  <si>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</si>
  <si>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</si>
  <si>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</si>
  <si>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</si>
  <si>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</si>
  <si>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</si>
  <si>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</si>
  <si>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</si>
  <si>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</si>
  <si>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</si>
  <si>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</si>
  <si>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</si>
  <si>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</si>
  <si>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</si>
  <si>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</si>
  <si>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</si>
  <si>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</si>
  <si>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</si>
  <si>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</si>
  <si>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</si>
  <si>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</si>
  <si>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</si>
  <si>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</si>
  <si>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</si>
  <si>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</si>
  <si>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</si>
  <si>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</si>
  <si>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</si>
  <si>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</si>
  <si>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</si>
  <si>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</si>
  <si>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</si>
  <si>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</si>
  <si>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</si>
  <si>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</si>
  <si>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</si>
  <si>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</si>
  <si>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</si>
  <si>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</si>
  <si>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</si>
  <si>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</si>
  <si>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</si>
  <si>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</si>
  <si>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</si>
  <si>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</si>
  <si>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</si>
  <si>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</si>
  <si>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</si>
  <si>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</si>
  <si>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</si>
  <si>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</si>
  <si>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</si>
  <si>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</si>
  <si>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</si>
  <si>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</si>
  <si>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</si>
  <si>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</si>
  <si>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</si>
  <si>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</si>
  <si>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</si>
  <si>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</si>
  <si>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</si>
  <si>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</si>
  <si>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</si>
  <si>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</si>
  <si>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</si>
  <si>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</si>
  <si>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</si>
  <si>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</si>
  <si>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</si>
  <si>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</si>
  <si>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</si>
  <si>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</si>
  <si>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</si>
  <si>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</si>
  <si>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</si>
  <si>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</si>
  <si>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</si>
  <si>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</si>
  <si>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</si>
  <si>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</si>
  <si>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</si>
  <si>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</si>
  <si>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</si>
  <si>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</si>
  <si>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</si>
  <si>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</si>
  <si>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</si>
  <si>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</si>
  <si>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</si>
  <si>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</si>
  <si>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</si>
  <si>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</si>
  <si>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</si>
  <si>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</si>
  <si>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</si>
  <si>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</si>
  <si>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</si>
  <si>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</si>
  <si>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</si>
  <si>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</si>
  <si>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</si>
  <si>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</si>
  <si>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</si>
  <si>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</si>
  <si>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</si>
  <si>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</si>
  <si>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</si>
  <si>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</si>
  <si>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</si>
  <si>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</si>
  <si>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</si>
  <si>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</si>
  <si>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</si>
  <si>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</si>
  <si>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</si>
  <si>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</si>
  <si>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</si>
  <si>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</si>
  <si>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</si>
  <si>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</si>
  <si>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</si>
  <si>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</si>
  <si>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</si>
  <si>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</si>
  <si>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</si>
  <si>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</si>
  <si>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</si>
  <si>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</si>
  <si>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</si>
  <si>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</si>
  <si>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</si>
  <si>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</si>
  <si>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</si>
  <si>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</si>
  <si>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</si>
  <si>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</si>
  <si>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</si>
  <si>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</si>
  <si>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</si>
  <si>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</si>
  <si>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</si>
  <si>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</si>
  <si>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</si>
  <si>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</si>
  <si>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</si>
  <si>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</si>
  <si>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</si>
  <si>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</si>
  <si>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</si>
  <si>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</si>
  <si>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</si>
  <si>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</si>
  <si>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</si>
  <si>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</si>
  <si>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</si>
  <si>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</si>
  <si>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</si>
  <si>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</si>
  <si>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</si>
  <si>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</si>
  <si>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</si>
  <si>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</si>
  <si>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</si>
  <si>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</si>
  <si>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</si>
  <si>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</si>
  <si>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</si>
  <si>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</si>
  <si>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</si>
  <si>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</si>
  <si>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</si>
  <si>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</si>
  <si>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</si>
  <si>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</si>
  <si>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</si>
  <si>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</si>
  <si>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</si>
  <si>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</si>
  <si>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</si>
  <si>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</si>
  <si>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</si>
  <si>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</si>
  <si>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</si>
  <si>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</si>
  <si>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</si>
  <si>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</si>
  <si>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</si>
  <si>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</si>
  <si>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</si>
  <si>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</si>
  <si>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</si>
  <si>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</si>
  <si>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</si>
  <si>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</si>
  <si>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</si>
  <si>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</si>
  <si>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</si>
  <si>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</si>
  <si>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</si>
  <si>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</si>
  <si>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</si>
  <si>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</si>
  <si>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</si>
  <si>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</si>
  <si>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</si>
  <si>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</si>
  <si>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</si>
  <si>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</si>
  <si>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</si>
  <si>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</si>
  <si>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</si>
  <si>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</si>
  <si>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</si>
  <si>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</si>
  <si>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</si>
  <si>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</si>
  <si>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</si>
  <si>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</si>
  <si>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</si>
  <si>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</si>
  <si>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</si>
  <si>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</si>
  <si>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</si>
  <si>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</si>
  <si>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</si>
  <si>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</si>
  <si>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</si>
  <si>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</si>
  <si>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</si>
  <si>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</si>
  <si>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</si>
  <si>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</si>
  <si>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</si>
  <si>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</si>
  <si>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</si>
  <si>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</si>
  <si>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</si>
  <si>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</si>
  <si>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</si>
  <si>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</si>
  <si>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</si>
  <si>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</si>
  <si>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</si>
  <si>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</si>
  <si>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</si>
  <si>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</si>
  <si>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</si>
  <si>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</si>
  <si>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</si>
  <si>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</si>
  <si>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</si>
  <si>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</si>
  <si>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</si>
  <si>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</si>
  <si>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</si>
  <si>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</si>
  <si>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</si>
  <si>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</si>
  <si>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</si>
  <si>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</si>
  <si>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</si>
  <si>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</si>
  <si>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</si>
  <si>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</si>
  <si>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</si>
  <si>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</si>
  <si>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</si>
  <si>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</si>
  <si>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</si>
  <si>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</si>
  <si>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</si>
  <si>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</si>
  <si>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</si>
  <si>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</si>
  <si>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</si>
  <si>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</si>
  <si>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</si>
  <si>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</si>
  <si>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</si>
  <si>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</si>
  <si>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</si>
  <si>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</si>
  <si>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</si>
  <si>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</si>
  <si>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</si>
  <si>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</si>
  <si>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</si>
  <si>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</si>
  <si>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</si>
  <si>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</si>
  <si>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</si>
  <si>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</si>
  <si>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</si>
  <si>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</si>
  <si>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</si>
  <si>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</si>
  <si>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</si>
  <si>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</si>
  <si>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</si>
  <si>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</si>
  <si>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</si>
  <si>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</si>
  <si>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</si>
  <si>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</si>
  <si>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</si>
  <si>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</si>
  <si>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</si>
  <si>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</si>
  <si>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</si>
  <si>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</si>
  <si>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</si>
  <si>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</si>
  <si>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</si>
  <si>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</si>
  <si>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</si>
  <si>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</si>
  <si>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</si>
  <si>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</si>
  <si>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</si>
  <si>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</si>
  <si>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</si>
  <si>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</si>
  <si>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</si>
  <si>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</si>
  <si>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</si>
  <si>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</si>
  <si>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</si>
  <si>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</si>
  <si>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</si>
  <si>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</si>
  <si>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</si>
  <si>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</si>
  <si>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</si>
  <si>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</si>
  <si>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</si>
  <si>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</si>
  <si>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</si>
  <si>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</si>
  <si>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</si>
  <si>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</si>
  <si>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</si>
  <si>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</si>
  <si>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</si>
  <si>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</si>
  <si>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</si>
  <si>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</si>
  <si>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</si>
  <si>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</si>
  <si>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</si>
  <si>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</si>
  <si>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</si>
  <si>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</si>
  <si>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</si>
  <si>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</si>
  <si>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</si>
  <si>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</si>
  <si>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</si>
  <si>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</si>
  <si>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</si>
  <si>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</si>
  <si>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</si>
  <si>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</si>
  <si>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</si>
  <si>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</si>
  <si>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</si>
  <si>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</si>
  <si>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</si>
  <si>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</si>
  <si>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</si>
  <si>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</si>
  <si>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</si>
  <si>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</si>
  <si>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</si>
  <si>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</si>
  <si>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</si>
  <si>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</si>
  <si>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</si>
  <si>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</si>
  <si>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</si>
  <si>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</si>
  <si>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</si>
  <si>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</si>
  <si>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</si>
  <si>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</si>
  <si>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</si>
  <si>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</si>
  <si>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</si>
  <si>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</si>
  <si>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</si>
  <si>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</si>
  <si>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</si>
  <si>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</si>
  <si>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</si>
  <si>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</si>
  <si>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</si>
  <si>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</si>
  <si>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</si>
  <si>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</si>
  <si>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</si>
  <si>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</si>
  <si>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</si>
  <si>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</si>
  <si>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</si>
  <si>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</si>
  <si>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</si>
  <si>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</si>
  <si>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</si>
  <si>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</si>
  <si>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</si>
  <si>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</si>
  <si>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</si>
  <si>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</si>
  <si>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</si>
  <si>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</si>
  <si>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</si>
  <si>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</si>
  <si>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</si>
  <si>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</si>
  <si>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</si>
  <si>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</si>
  <si>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</si>
  <si>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</si>
  <si>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</si>
  <si>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</si>
  <si>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</si>
  <si>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</si>
  <si>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</si>
  <si>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</si>
  <si>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</si>
  <si>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</si>
  <si>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</si>
  <si>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</si>
  <si>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</si>
  <si>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</si>
  <si>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</si>
  <si>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</si>
  <si>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</si>
  <si>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</si>
  <si>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</si>
  <si>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</si>
  <si>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</si>
  <si>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</si>
  <si>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</si>
  <si>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</si>
  <si>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</si>
  <si>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</si>
  <si>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</si>
  <si>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</si>
  <si>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</si>
  <si>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</si>
  <si>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</si>
  <si>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</si>
  <si>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</si>
  <si>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</si>
  <si>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</si>
  <si>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</si>
  <si>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</si>
  <si>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</si>
  <si>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</si>
  <si>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</si>
  <si>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</si>
  <si>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</si>
  <si>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</si>
  <si>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</si>
  <si>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</si>
  <si>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</si>
  <si>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</si>
  <si>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</si>
  <si>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</si>
  <si>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</si>
  <si>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</si>
  <si>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</si>
  <si>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</si>
  <si>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</si>
  <si>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</si>
  <si>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</si>
  <si>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</si>
  <si>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</si>
  <si>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</si>
  <si>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</si>
  <si>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</si>
  <si>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</si>
  <si>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</si>
  <si>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</si>
  <si>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</si>
  <si>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</si>
  <si>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</si>
  <si>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</si>
  <si>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</si>
  <si>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</si>
  <si>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</si>
  <si>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</si>
  <si>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</si>
  <si>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</si>
  <si>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</si>
  <si>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</si>
  <si>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</si>
  <si>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</si>
  <si>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</si>
  <si>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</si>
  <si>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</si>
  <si>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</si>
  <si>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</si>
  <si>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</si>
  <si>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</si>
  <si>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</si>
  <si>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</si>
  <si>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</si>
  <si>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</si>
  <si>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</si>
  <si>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</si>
  <si>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</si>
  <si>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</si>
  <si>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</si>
  <si>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</si>
  <si>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</si>
  <si>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</si>
  <si>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</si>
  <si>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</si>
  <si>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</si>
  <si>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</si>
  <si>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</si>
  <si>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</si>
  <si>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</si>
  <si>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</si>
  <si>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</si>
  <si>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</si>
  <si>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</si>
  <si>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</si>
  <si>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</si>
  <si>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</si>
  <si>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</si>
  <si>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</si>
  <si>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</si>
  <si>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</si>
  <si>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</si>
  <si>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</si>
  <si>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</si>
  <si>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</si>
  <si>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</si>
  <si>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</si>
  <si>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</si>
  <si>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</si>
  <si>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</si>
  <si>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</si>
  <si>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</si>
  <si>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</si>
  <si>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</si>
  <si>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</si>
  <si>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</si>
  <si>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</si>
  <si>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</si>
  <si>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</si>
  <si>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</si>
  <si>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</si>
  <si>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</si>
  <si>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</si>
  <si>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</si>
  <si>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</si>
  <si>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</si>
  <si>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</si>
  <si>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</si>
  <si>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</si>
  <si>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</si>
  <si>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</si>
  <si>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</si>
  <si>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</si>
  <si>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</si>
  <si>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</si>
  <si>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</si>
  <si>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</si>
  <si>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</si>
  <si>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</si>
  <si>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</si>
  <si>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</si>
  <si>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</si>
  <si>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</si>
  <si>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</si>
  <si>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</si>
  <si>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</si>
  <si>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</si>
  <si>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</si>
  <si>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</si>
  <si>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</si>
  <si>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</si>
  <si>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</si>
  <si>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</si>
  <si>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</si>
  <si>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</si>
  <si>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</si>
  <si>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</si>
  <si>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</si>
  <si>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</si>
  <si>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</si>
  <si>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</si>
  <si>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</si>
  <si>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</si>
  <si>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</si>
  <si>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</si>
  <si>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</si>
  <si>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</si>
  <si>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</si>
  <si>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</si>
  <si>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</si>
  <si>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</si>
  <si>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</si>
  <si>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</si>
  <si>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</si>
  <si>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</si>
  <si>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</si>
  <si>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</si>
  <si>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</si>
  <si>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</si>
  <si>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</si>
  <si>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</si>
  <si>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</si>
  <si>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</si>
  <si>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</si>
  <si>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</si>
  <si>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</si>
  <si>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</si>
  <si>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</si>
  <si>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</si>
  <si>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</si>
  <si>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</si>
  <si>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</si>
  <si>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</si>
  <si>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</si>
  <si>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</si>
  <si>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</si>
  <si>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</si>
  <si>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</si>
  <si>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</si>
  <si>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</si>
  <si>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</si>
  <si>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</si>
  <si>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</si>
  <si>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</si>
  <si>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</si>
  <si>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</si>
  <si>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</si>
  <si>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</si>
  <si>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</si>
  <si>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</si>
  <si>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</si>
  <si>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</si>
  <si>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</si>
  <si>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</si>
  <si>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</si>
  <si>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</si>
  <si>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</si>
  <si>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</si>
  <si>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</si>
  <si>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</si>
  <si>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</si>
  <si>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</si>
  <si>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</si>
  <si>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</si>
  <si>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</si>
  <si>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</si>
  <si>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</si>
  <si>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</si>
  <si>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</si>
  <si>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</si>
  <si>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</si>
  <si>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</si>
  <si>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</si>
  <si>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</si>
  <si>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</si>
  <si>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</si>
  <si>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</si>
  <si>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</si>
  <si>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</si>
  <si>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</si>
  <si>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</si>
  <si>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</si>
  <si>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</si>
  <si>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</si>
  <si>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</si>
  <si>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</si>
  <si>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</si>
  <si>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</si>
  <si>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</si>
  <si>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</si>
  <si>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</si>
  <si>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</si>
  <si>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</si>
  <si>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</si>
  <si>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</si>
  <si>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</si>
  <si>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</si>
  <si>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</si>
  <si>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</si>
  <si>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</si>
  <si>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</si>
  <si>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</si>
  <si>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</si>
  <si>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</si>
  <si>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</si>
  <si>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</si>
  <si>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</si>
  <si>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</si>
  <si>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</si>
  <si>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</si>
  <si>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</si>
  <si>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</si>
  <si>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</si>
  <si>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</si>
  <si>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</si>
  <si>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</si>
  <si>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</si>
  <si>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</si>
  <si>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</si>
  <si>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</si>
  <si>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</si>
  <si>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</si>
  <si>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</si>
  <si>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</si>
  <si>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</si>
  <si>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</si>
  <si>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</si>
  <si>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</si>
  <si>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</si>
  <si>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</si>
  <si>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</si>
  <si>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</si>
  <si>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</si>
  <si>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</si>
  <si>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</si>
  <si>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</si>
  <si>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</si>
  <si>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</si>
  <si>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</si>
  <si>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</si>
  <si>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</si>
  <si>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</si>
  <si>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</si>
  <si>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</si>
  <si>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</si>
  <si>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</si>
  <si>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</si>
  <si>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</si>
  <si>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</si>
  <si>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</si>
  <si>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</si>
  <si>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</si>
  <si>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</si>
  <si>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</si>
  <si>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</si>
  <si>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</si>
  <si>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</si>
  <si>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</si>
  <si>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</si>
  <si>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</si>
  <si>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</si>
  <si>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</si>
  <si>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</si>
  <si>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</si>
  <si>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</si>
  <si>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</si>
  <si>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</si>
  <si>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</si>
  <si>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</si>
  <si>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</si>
  <si>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</si>
  <si>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</si>
  <si>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</si>
  <si>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</si>
  <si>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</si>
  <si>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</si>
  <si>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</si>
  <si>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</si>
  <si>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</si>
  <si>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</si>
  <si>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</si>
  <si>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</si>
  <si>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</si>
  <si>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</si>
  <si>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</si>
  <si>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</si>
  <si>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</si>
  <si>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</si>
  <si>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</si>
  <si>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</si>
  <si>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</si>
  <si>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</si>
  <si>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</si>
  <si>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</si>
  <si>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</si>
  <si>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</si>
  <si>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</si>
  <si>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</si>
  <si>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</si>
  <si>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</si>
  <si>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</si>
  <si>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</si>
  <si>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</si>
  <si>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</si>
  <si>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</si>
  <si>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</si>
  <si>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</si>
  <si>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</si>
  <si>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</si>
  <si>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</si>
  <si>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</si>
  <si>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</si>
  <si>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</si>
  <si>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</si>
  <si>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</si>
  <si>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</si>
  <si>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</si>
  <si>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</si>
  <si>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</si>
  <si>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</si>
  <si>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</si>
  <si>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</si>
  <si>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</si>
  <si>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</si>
  <si>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</si>
  <si>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</si>
  <si>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</si>
  <si>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</si>
  <si>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</si>
  <si>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</si>
  <si>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</si>
  <si>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</si>
  <si>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</si>
  <si>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</si>
  <si>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</si>
  <si>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</si>
  <si>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</si>
  <si>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</si>
  <si>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</si>
  <si>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</si>
  <si>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</si>
  <si>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</si>
  <si>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</si>
  <si>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</si>
  <si>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</si>
  <si>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</si>
  <si>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</si>
  <si>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</si>
  <si>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</si>
  <si>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</si>
  <si>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</si>
  <si>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</si>
  <si>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</si>
  <si>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</si>
  <si>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</si>
  <si>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</si>
  <si>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</si>
  <si>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</si>
  <si>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</si>
  <si>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</si>
  <si>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</si>
  <si>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</si>
  <si>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</si>
  <si>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</si>
  <si>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</si>
  <si>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</si>
  <si>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</si>
  <si>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</si>
  <si>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</si>
  <si>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</si>
  <si>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</si>
  <si>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</si>
  <si>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</si>
  <si>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</si>
  <si>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</si>
  <si>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</si>
  <si>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</si>
  <si>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</si>
  <si>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</si>
  <si>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</si>
  <si>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</si>
  <si>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</si>
  <si>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</si>
  <si>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</si>
  <si>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</si>
  <si>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</si>
  <si>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</si>
  <si>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</si>
  <si>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</si>
  <si>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</si>
  <si>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</si>
  <si>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</si>
  <si>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</si>
  <si>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</si>
  <si>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</si>
  <si>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</si>
  <si>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</si>
  <si>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</si>
  <si>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</si>
  <si>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</si>
  <si>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</si>
  <si>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</si>
  <si>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</si>
  <si>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</si>
  <si>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</si>
  <si>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</si>
  <si>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</si>
  <si>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</si>
  <si>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</si>
  <si>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</si>
  <si>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</si>
  <si>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</si>
  <si>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</si>
  <si>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</si>
  <si>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</si>
  <si>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</si>
  <si>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</si>
  <si>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</si>
  <si>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</si>
  <si>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</si>
  <si>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</si>
  <si>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</si>
  <si>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</si>
  <si>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</si>
  <si>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</si>
  <si>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</si>
  <si>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</si>
  <si>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</si>
  <si>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</si>
  <si>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</si>
  <si>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</si>
  <si>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</si>
  <si>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</si>
  <si>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</si>
  <si>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</si>
  <si>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</si>
  <si>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</si>
  <si>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</si>
  <si>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</si>
  <si>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</si>
  <si>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</si>
  <si>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</si>
  <si>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</si>
  <si>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</si>
  <si>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</si>
  <si>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</si>
  <si>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</si>
  <si>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</si>
  <si>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</si>
  <si>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</si>
  <si>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</si>
  <si>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</si>
  <si>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</si>
  <si>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</si>
  <si>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</si>
  <si>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</si>
  <si>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</si>
  <si>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</si>
  <si>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</si>
  <si>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</si>
  <si>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</si>
  <si>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</si>
  <si>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</si>
  <si>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</si>
  <si>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</si>
  <si>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</si>
  <si>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</si>
  <si>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</si>
  <si>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</si>
  <si>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</si>
  <si>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</si>
  <si>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</si>
  <si>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</si>
  <si>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</si>
  <si>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</si>
  <si>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</si>
  <si>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</si>
  <si>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</si>
  <si>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</si>
  <si>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</si>
  <si>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</si>
  <si>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</si>
  <si>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</si>
  <si>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</si>
  <si>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</si>
  <si>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</si>
  <si>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</si>
  <si>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</si>
  <si>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</si>
  <si>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</si>
  <si>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</si>
  <si>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</si>
  <si>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</si>
  <si>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</si>
  <si>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</si>
  <si>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</si>
  <si>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</si>
  <si>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</si>
  <si>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</si>
  <si>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</si>
  <si>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</si>
  <si>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</si>
  <si>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</si>
  <si>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</si>
  <si>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</si>
  <si>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</si>
  <si>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</si>
  <si>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</si>
  <si>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</si>
  <si>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</si>
  <si>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</si>
  <si>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</si>
  <si>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</si>
  <si>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</si>
  <si>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</si>
  <si>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</si>
  <si>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</si>
  <si>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</si>
  <si>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</si>
  <si>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</si>
  <si>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</si>
  <si>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</si>
  <si>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</si>
  <si>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</si>
  <si>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</si>
  <si>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</si>
  <si>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</si>
  <si>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</si>
  <si>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</si>
  <si>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</si>
  <si>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</si>
  <si>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</si>
  <si>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</si>
  <si>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</si>
  <si>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</si>
  <si>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</si>
  <si>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</si>
  <si>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</si>
  <si>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</si>
  <si>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</si>
  <si>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</si>
  <si>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</si>
  <si>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</si>
  <si>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</si>
  <si>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</si>
  <si>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</si>
  <si>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</si>
  <si>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</si>
  <si>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</si>
  <si>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</si>
  <si>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</si>
  <si>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</si>
  <si>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</si>
  <si>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</si>
  <si>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</si>
  <si>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</si>
  <si>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</si>
  <si>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</si>
  <si>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</si>
  <si>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</si>
  <si>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</si>
  <si>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</si>
  <si>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</si>
  <si>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</si>
  <si>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</si>
  <si>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</si>
  <si>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</si>
  <si>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</si>
  <si>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</si>
  <si>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</si>
  <si>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</si>
  <si>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</si>
  <si>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</si>
  <si>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</si>
  <si>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</si>
  <si>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</si>
  <si>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</si>
  <si>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</si>
  <si>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</si>
  <si>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</si>
  <si>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</si>
  <si>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</si>
  <si>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</si>
  <si>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</si>
  <si>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</si>
  <si>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</si>
  <si>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</si>
  <si>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</si>
  <si>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</si>
  <si>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</si>
  <si>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</si>
  <si>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</si>
  <si>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</si>
  <si>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</si>
  <si>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</si>
  <si>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</si>
  <si>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</si>
  <si>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</si>
  <si>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</si>
  <si>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</si>
  <si>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</si>
  <si>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</si>
  <si>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</si>
  <si>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</si>
  <si>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</si>
  <si>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</si>
  <si>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</si>
  <si>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</si>
  <si>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</si>
  <si>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</si>
  <si>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</si>
  <si>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</si>
  <si>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</si>
  <si>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</si>
  <si>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</si>
  <si>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</si>
  <si>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</si>
  <si>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</si>
  <si>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</si>
  <si>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</si>
  <si>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</si>
  <si>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</si>
  <si>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</si>
  <si>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</si>
  <si>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</si>
  <si>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</si>
  <si>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</si>
  <si>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</si>
  <si>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</si>
  <si>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</si>
  <si>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</si>
  <si>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</si>
  <si>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</si>
  <si>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</si>
  <si>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</si>
  <si>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</si>
  <si>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</si>
  <si>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</si>
  <si>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</si>
  <si>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</si>
  <si>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</si>
  <si>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</si>
  <si>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</si>
  <si>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</si>
  <si>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</si>
  <si>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</si>
  <si>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</si>
  <si>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</si>
  <si>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</si>
  <si>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</si>
  <si>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</si>
  <si>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</si>
  <si>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</si>
  <si>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</si>
  <si>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</si>
  <si>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</si>
  <si>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</si>
  <si>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</si>
  <si>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</si>
  <si>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</si>
  <si>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</si>
  <si>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</si>
  <si>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</si>
  <si>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</si>
  <si>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</si>
  <si>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</si>
  <si>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</si>
  <si>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</si>
  <si>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</si>
  <si>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</si>
  <si>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</si>
  <si>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</si>
  <si>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</si>
  <si>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</si>
  <si>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</si>
  <si>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</si>
  <si>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</si>
  <si>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</si>
  <si>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</si>
  <si>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</si>
  <si>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</si>
  <si>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</si>
  <si>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</si>
  <si>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</si>
  <si>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</si>
  <si>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</si>
  <si>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</si>
  <si>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</si>
  <si>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</si>
  <si>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</si>
  <si>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</si>
  <si>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</si>
  <si>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</si>
  <si>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</si>
  <si>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</si>
  <si>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</si>
  <si>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</si>
  <si>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</si>
  <si>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</si>
  <si>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</si>
  <si>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</si>
  <si>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</si>
  <si>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</si>
  <si>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</si>
  <si>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</si>
  <si>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</si>
  <si>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</si>
  <si>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</si>
  <si>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</si>
  <si>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</si>
  <si>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</si>
  <si>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</si>
  <si>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</si>
  <si>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</si>
  <si>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</si>
  <si>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</si>
  <si>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</si>
  <si>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</si>
  <si>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</si>
  <si>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</si>
  <si>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</si>
  <si>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</si>
  <si>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</si>
  <si>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</si>
  <si>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</si>
  <si>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</si>
  <si>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</si>
  <si>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</si>
  <si>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</si>
  <si>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</si>
  <si>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</si>
  <si>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</si>
  <si>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</si>
  <si>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</si>
  <si>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</si>
  <si>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</si>
  <si>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</si>
  <si>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</si>
  <si>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</si>
  <si>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</si>
  <si>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</si>
  <si>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</si>
  <si>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</si>
  <si>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</si>
  <si>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</si>
  <si>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</si>
  <si>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</si>
  <si>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</si>
  <si>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</si>
  <si>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</si>
  <si>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</si>
  <si>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</si>
  <si>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</si>
  <si>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</si>
  <si>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</si>
  <si>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</si>
  <si>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</si>
  <si>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</si>
  <si>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</si>
  <si>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</si>
  <si>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</si>
  <si>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</si>
  <si>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</si>
  <si>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</si>
  <si>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</si>
  <si>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</si>
  <si>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</si>
  <si>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</si>
  <si>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</si>
  <si>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</si>
  <si>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</si>
  <si>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</si>
  <si>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</si>
  <si>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</si>
  <si>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</si>
  <si>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</si>
  <si>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</si>
  <si>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</si>
  <si>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</si>
  <si>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</si>
  <si>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</si>
  <si>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</si>
  <si>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</si>
  <si>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</si>
  <si>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</si>
  <si>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</si>
  <si>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</si>
  <si>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</si>
  <si>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</si>
  <si>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</si>
  <si>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</si>
  <si>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</si>
  <si>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</si>
  <si>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</si>
  <si>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</si>
  <si>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</si>
  <si>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</si>
  <si>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</si>
  <si>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</si>
  <si>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</si>
  <si>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</si>
  <si>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</si>
  <si>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</si>
  <si>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</si>
  <si>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</si>
  <si>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</si>
  <si>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</si>
  <si>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</si>
  <si>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</si>
  <si>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</si>
  <si>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</si>
  <si>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</si>
  <si>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</si>
  <si>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</si>
  <si>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</si>
  <si>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</si>
  <si>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</si>
  <si>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</si>
  <si>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</si>
  <si>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</si>
  <si>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</si>
  <si>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</si>
  <si>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</si>
  <si>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</si>
  <si>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</si>
  <si>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</si>
  <si>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</si>
  <si>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</si>
  <si>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</si>
  <si>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</si>
  <si>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</si>
  <si>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</si>
  <si>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</si>
  <si>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</si>
  <si>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</si>
  <si>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</si>
  <si>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</si>
  <si>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</si>
  <si>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</si>
  <si>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</si>
  <si>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</si>
  <si>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</si>
  <si>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</si>
  <si>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</si>
  <si>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</si>
  <si>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</si>
  <si>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</si>
  <si>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</si>
  <si>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</si>
  <si>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</si>
  <si>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</si>
  <si>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</si>
  <si>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</si>
  <si>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</si>
  <si>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</si>
  <si>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</si>
  <si>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</si>
  <si>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</si>
  <si>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</si>
  <si>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</si>
  <si>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</si>
  <si>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</si>
  <si>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</si>
  <si>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</si>
  <si>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</si>
  <si>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</si>
  <si>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</si>
  <si>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</si>
  <si>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</si>
  <si>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</si>
  <si>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</si>
  <si>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</si>
  <si>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</si>
  <si>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</si>
  <si>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</si>
  <si>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</si>
  <si>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</si>
  <si>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</si>
  <si>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</si>
  <si>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</si>
  <si>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</si>
  <si>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</si>
  <si>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</si>
  <si>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</si>
  <si>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</si>
  <si>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</si>
  <si>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</si>
  <si>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</si>
  <si>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</si>
  <si>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</si>
  <si>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</si>
  <si>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</si>
  <si>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</si>
  <si>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</si>
  <si>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</si>
  <si>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</si>
  <si>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</si>
  <si>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</si>
  <si>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</si>
  <si>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</si>
  <si>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</si>
  <si>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</si>
  <si>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</si>
  <si>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</si>
  <si>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</si>
  <si>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</si>
  <si>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</si>
  <si>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</si>
  <si>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</si>
  <si>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</si>
  <si>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</si>
  <si>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</si>
  <si>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</si>
  <si>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</si>
  <si>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</si>
  <si>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</si>
  <si>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</si>
  <si>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</si>
  <si>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</si>
  <si>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</si>
  <si>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</si>
  <si>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</si>
  <si>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</si>
  <si>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</si>
  <si>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</si>
  <si>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</si>
  <si>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</si>
  <si>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</si>
  <si>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</si>
  <si>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</si>
  <si>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</si>
  <si>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</si>
  <si>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</si>
  <si>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</si>
  <si>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</si>
  <si>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</si>
  <si>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</si>
  <si>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</si>
  <si>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</si>
  <si>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</si>
  <si>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</si>
  <si>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</si>
  <si>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</si>
  <si>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</si>
  <si>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</si>
  <si>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</si>
  <si>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</si>
  <si>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</si>
  <si>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</si>
  <si>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</si>
  <si>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</si>
  <si>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</si>
  <si>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</si>
  <si>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</si>
  <si>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</si>
  <si>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</si>
  <si>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</si>
  <si>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</si>
  <si>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</si>
  <si>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</si>
  <si>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</si>
  <si>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</si>
  <si>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</si>
  <si>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</si>
  <si>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</si>
  <si>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</si>
  <si>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</si>
  <si>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</si>
  <si>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</si>
  <si>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</si>
  <si>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</si>
  <si>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</si>
  <si>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</si>
  <si>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</si>
  <si>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</si>
  <si>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</si>
  <si>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</si>
  <si>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</si>
  <si>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</si>
  <si>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</si>
  <si>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</si>
  <si>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</si>
  <si>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</si>
  <si>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</si>
  <si>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</si>
  <si>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</si>
  <si>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</si>
  <si>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</si>
  <si>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</si>
  <si>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</si>
  <si>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</si>
  <si>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</si>
  <si>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</si>
  <si>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</si>
  <si>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</si>
  <si>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</si>
  <si>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</si>
  <si>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</si>
  <si>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</si>
  <si>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</si>
  <si>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</si>
  <si>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</si>
  <si>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</si>
  <si>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</si>
  <si>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</si>
  <si>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</si>
  <si>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</si>
  <si>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</si>
  <si>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</si>
  <si>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</si>
  <si>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</si>
  <si>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</si>
  <si>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</si>
  <si>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</si>
  <si>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</si>
  <si>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</si>
  <si>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</si>
  <si>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</si>
  <si>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</si>
  <si>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</si>
  <si>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</si>
  <si>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</si>
  <si>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</si>
  <si>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</si>
  <si>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</si>
  <si>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</si>
  <si>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</si>
  <si>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</si>
  <si>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</si>
  <si>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</si>
  <si>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</si>
  <si>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</si>
  <si>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</si>
  <si>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</si>
  <si>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</si>
  <si>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</si>
  <si>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</si>
  <si>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</si>
  <si>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</si>
  <si>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</si>
  <si>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</si>
  <si>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</si>
  <si>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</si>
  <si>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</si>
  <si>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</si>
  <si>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</si>
  <si>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</si>
  <si>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</si>
  <si>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</si>
  <si>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</si>
  <si>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</si>
  <si>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</si>
  <si>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</si>
  <si>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</si>
  <si>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</si>
  <si>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</si>
  <si>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</si>
  <si>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</si>
  <si>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</si>
  <si>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</si>
  <si>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</si>
  <si>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</si>
  <si>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</si>
  <si>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</si>
  <si>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</si>
  <si>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</si>
  <si>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</si>
  <si>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</si>
  <si>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</si>
  <si>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</si>
  <si>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</si>
  <si>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</si>
  <si>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</si>
  <si>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</si>
  <si>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</si>
  <si>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</si>
  <si>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</si>
  <si>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</si>
  <si>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</si>
  <si>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</si>
  <si>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</si>
  <si>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</si>
  <si>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</si>
  <si>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</si>
  <si>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</si>
  <si>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</si>
  <si>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</si>
  <si>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</si>
  <si>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</si>
  <si>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</si>
  <si>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</si>
  <si>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</si>
  <si>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</si>
  <si>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</si>
  <si>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</si>
  <si>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</si>
  <si>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</si>
  <si>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</si>
  <si>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</si>
  <si>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</si>
  <si>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</si>
  <si>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</si>
  <si>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</si>
  <si>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</si>
  <si>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</si>
  <si>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</si>
  <si>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</si>
  <si>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</si>
  <si>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</si>
  <si>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</si>
  <si>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</si>
  <si>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</si>
  <si>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</si>
  <si>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</si>
  <si>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</si>
  <si>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</si>
  <si>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</si>
  <si>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</si>
  <si>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</si>
  <si>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</si>
  <si>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</si>
  <si>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</si>
  <si>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</si>
  <si>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</si>
  <si>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</si>
  <si>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</si>
  <si>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</si>
  <si>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</si>
  <si>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</si>
  <si>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</si>
  <si>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</si>
  <si>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</si>
  <si>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</si>
  <si>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</si>
  <si>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</si>
  <si>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</si>
  <si>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</si>
  <si>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</si>
  <si>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</si>
  <si>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</si>
  <si>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</si>
  <si>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</si>
  <si>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</si>
  <si>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</si>
  <si>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</si>
  <si>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</si>
  <si>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</si>
  <si>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</si>
  <si>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</si>
  <si>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</si>
  <si>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</si>
  <si>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</si>
  <si>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</si>
  <si>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</si>
  <si>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</si>
  <si>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</si>
  <si>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</si>
  <si>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</si>
  <si>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</si>
  <si>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</si>
  <si>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</si>
  <si>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</si>
  <si>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</si>
  <si>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</si>
  <si>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</si>
  <si>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</si>
  <si>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</si>
  <si>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</si>
  <si>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</si>
  <si>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</si>
  <si>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</si>
  <si>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</si>
  <si>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</si>
  <si>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</si>
  <si>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</si>
  <si>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</si>
  <si>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</si>
  <si>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</si>
  <si>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</si>
  <si>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</si>
  <si>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</si>
  <si>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</si>
  <si>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</si>
  <si>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</si>
  <si>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</si>
  <si>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</si>
  <si>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</si>
  <si>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</si>
  <si>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</si>
  <si>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</si>
  <si>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</si>
  <si>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</si>
  <si>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</si>
  <si>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</si>
  <si>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</si>
  <si>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</si>
  <si>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</si>
  <si>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</si>
  <si>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</si>
  <si>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</si>
  <si>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</si>
  <si>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</si>
  <si>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</si>
  <si>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</si>
  <si>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</si>
  <si>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</si>
  <si>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</si>
  <si>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</si>
  <si>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</si>
  <si>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</si>
  <si>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</si>
  <si>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</si>
  <si>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</si>
  <si>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</si>
  <si>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</si>
  <si>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</si>
  <si>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</si>
  <si>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</si>
  <si>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</si>
  <si>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</si>
  <si>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</si>
  <si>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</si>
  <si>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</si>
  <si>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</si>
  <si>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</si>
  <si>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</si>
  <si>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</si>
  <si>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</si>
  <si>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</si>
  <si>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</si>
  <si>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</si>
  <si>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</si>
  <si>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</si>
  <si>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</si>
  <si>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</si>
  <si>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</si>
  <si>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</si>
  <si>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</si>
  <si>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</si>
  <si>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</si>
  <si>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</si>
  <si>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</si>
  <si>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</si>
  <si>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</si>
  <si>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</si>
  <si>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</si>
  <si>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</si>
  <si>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</si>
  <si>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</si>
  <si>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</si>
  <si>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</si>
  <si>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</si>
  <si>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</si>
  <si>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</si>
  <si>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</si>
  <si>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</si>
  <si>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</si>
  <si>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</si>
  <si>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</si>
  <si>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</si>
  <si>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</si>
  <si>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</si>
  <si>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</si>
  <si>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</si>
  <si>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</si>
  <si>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</si>
  <si>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</si>
  <si>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</si>
  <si>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</si>
  <si>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</si>
  <si>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</si>
  <si>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</si>
  <si>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</si>
  <si>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</si>
  <si>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</si>
  <si>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</si>
  <si>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</si>
  <si>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</si>
  <si>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</si>
  <si>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</si>
  <si>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</si>
  <si>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</si>
  <si>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</si>
  <si>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</si>
  <si>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</si>
  <si>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</si>
  <si>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</si>
  <si>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</si>
  <si>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</si>
  <si>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</si>
  <si>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</si>
  <si>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</si>
  <si>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</si>
  <si>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</si>
  <si>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</si>
  <si>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</si>
  <si>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</si>
  <si>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</si>
  <si>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</si>
  <si>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</si>
  <si>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</si>
  <si>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</si>
  <si>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</si>
  <si>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</si>
  <si>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</si>
  <si>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</si>
  <si>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</si>
  <si>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</si>
  <si>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</si>
  <si>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</si>
  <si>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</si>
  <si>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</si>
  <si>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</si>
  <si>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</si>
  <si>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</si>
  <si>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</si>
  <si>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</si>
  <si>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</si>
  <si>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</si>
  <si>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</si>
  <si>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</si>
  <si>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</si>
  <si>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</si>
  <si>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</si>
  <si>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</si>
  <si>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</si>
  <si>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</si>
  <si>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</si>
  <si>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</si>
  <si>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</si>
  <si>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</si>
  <si>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</si>
  <si>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</si>
  <si>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</si>
  <si>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</si>
  <si>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</si>
  <si>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</si>
  <si>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</si>
  <si>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</si>
  <si>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</si>
  <si>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</si>
  <si>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</si>
  <si>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</si>
  <si>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</si>
  <si>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</si>
  <si>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</si>
  <si>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</si>
  <si>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</si>
  <si>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</si>
  <si>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</si>
  <si>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</si>
  <si>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</si>
  <si>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</si>
  <si>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</si>
  <si>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</si>
  <si>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</si>
  <si>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</si>
  <si>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</si>
  <si>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</si>
  <si>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</si>
  <si>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</si>
  <si>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</si>
  <si>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</si>
  <si>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</si>
  <si>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</si>
  <si>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</si>
  <si>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</si>
  <si>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</si>
  <si>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</si>
  <si>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</si>
  <si>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</si>
  <si>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</si>
  <si>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</si>
  <si>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</si>
  <si>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</si>
  <si>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</si>
  <si>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</si>
  <si>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</si>
  <si>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</si>
  <si>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</si>
  <si>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</si>
  <si>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</si>
  <si>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</si>
  <si>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</si>
  <si>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</si>
  <si>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</si>
  <si>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</si>
  <si>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</si>
  <si>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</si>
  <si>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</si>
  <si>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</si>
  <si>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</si>
  <si>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</si>
  <si>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</si>
  <si>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</si>
  <si>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</si>
  <si>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</si>
  <si>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</si>
  <si>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</si>
  <si>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</si>
  <si>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</si>
  <si>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</si>
  <si>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</si>
  <si>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</si>
  <si>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</si>
  <si>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</si>
  <si>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</si>
  <si>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</si>
  <si>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</si>
  <si>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</si>
  <si>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</si>
  <si>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</si>
  <si>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</si>
  <si>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</si>
  <si>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</si>
  <si>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</si>
  <si>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</si>
  <si>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</si>
  <si>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</si>
  <si>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</si>
  <si>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</si>
  <si>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</si>
  <si>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</si>
  <si>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</si>
  <si>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</si>
  <si>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</si>
  <si>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</si>
  <si>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</si>
  <si>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</si>
  <si>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</si>
  <si>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</si>
  <si>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</si>
  <si>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</si>
  <si>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</si>
  <si>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</si>
  <si>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</si>
  <si>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</si>
  <si>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</si>
  <si>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</si>
  <si>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</si>
  <si>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</si>
  <si>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</si>
  <si>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</si>
  <si>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</si>
  <si>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</si>
  <si>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</si>
  <si>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</si>
  <si>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</si>
  <si>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</si>
  <si>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</si>
  <si>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</si>
  <si>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</si>
  <si>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</si>
  <si>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</si>
  <si>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</si>
  <si>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</si>
  <si>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</si>
  <si>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</si>
  <si>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</si>
  <si>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</si>
  <si>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</si>
  <si>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</si>
  <si>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</si>
  <si>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</si>
  <si>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</si>
  <si>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</si>
  <si>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</si>
  <si>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</si>
  <si>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</si>
  <si>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</si>
  <si>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</si>
  <si>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</si>
  <si>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</si>
  <si>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</si>
  <si>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</si>
  <si>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</si>
  <si>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</si>
  <si>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</si>
  <si>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</si>
  <si>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</si>
  <si>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</si>
  <si>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</si>
  <si>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</si>
  <si>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</si>
  <si>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</si>
  <si>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</si>
  <si>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</si>
  <si>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</si>
  <si>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</si>
  <si>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</si>
  <si>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</si>
  <si>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</si>
  <si>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</si>
  <si>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</si>
  <si>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</si>
  <si>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</si>
  <si>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</si>
  <si>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</si>
  <si>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</si>
  <si>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</si>
  <si>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</si>
  <si>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</si>
  <si>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</si>
  <si>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</si>
  <si>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</si>
  <si>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</si>
  <si>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</si>
  <si>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</si>
  <si>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</si>
  <si>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</si>
  <si>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</si>
  <si>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</si>
  <si>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</si>
  <si>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</si>
  <si>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</si>
  <si>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</si>
  <si>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</si>
  <si>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</si>
  <si>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</si>
  <si>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</si>
  <si>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</si>
  <si>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</si>
  <si>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</si>
  <si>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</si>
  <si>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</si>
  <si>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</si>
  <si>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</si>
  <si>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</si>
  <si>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</si>
  <si>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</si>
  <si>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</si>
  <si>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</si>
  <si>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</si>
  <si>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</si>
  <si>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</si>
  <si>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</si>
  <si>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</si>
  <si>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</si>
  <si>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</si>
  <si>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</si>
  <si>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</si>
  <si>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</si>
  <si>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</si>
  <si>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</si>
  <si>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</si>
  <si>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</si>
  <si>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</si>
  <si>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</si>
  <si>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</si>
  <si>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</si>
  <si>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</si>
  <si>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</si>
  <si>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</si>
  <si>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</si>
  <si>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</si>
  <si>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</si>
  <si>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</si>
  <si>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</si>
  <si>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</si>
  <si>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</si>
  <si>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</si>
  <si>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</si>
  <si>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</si>
  <si>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</si>
  <si>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</si>
  <si>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</si>
  <si>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</si>
  <si>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</si>
  <si>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</si>
  <si>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</si>
  <si>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</si>
  <si>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</si>
  <si>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</si>
  <si>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</si>
  <si>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</si>
  <si>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</si>
  <si>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</si>
  <si>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</si>
  <si>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</si>
  <si>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</si>
  <si>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</si>
  <si>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</si>
  <si>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</si>
  <si>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</si>
  <si>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</si>
  <si>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</si>
  <si>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</si>
  <si>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</si>
  <si>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</si>
  <si>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</si>
  <si>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</si>
  <si>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</si>
  <si>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</si>
  <si>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</si>
  <si>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</si>
  <si>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</si>
  <si>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</si>
  <si>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</si>
  <si>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</si>
  <si>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</si>
  <si>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</si>
  <si>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</si>
  <si>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</si>
  <si>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</si>
  <si>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</si>
  <si>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</si>
  <si>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</si>
  <si>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</si>
  <si>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</si>
  <si>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</si>
  <si>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</si>
  <si>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</si>
  <si>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</si>
  <si>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</si>
  <si>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</si>
  <si>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</si>
  <si>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</si>
  <si>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</si>
  <si>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</si>
  <si>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</si>
  <si>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</si>
  <si>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</si>
  <si>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</si>
  <si>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</si>
  <si>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</si>
  <si>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</si>
  <si>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</si>
  <si>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</si>
  <si>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</si>
  <si>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</si>
  <si>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</si>
  <si>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</si>
  <si>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</si>
  <si>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</si>
  <si>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</si>
  <si>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</si>
  <si>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</si>
  <si>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</si>
  <si>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</si>
  <si>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</si>
  <si>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</si>
  <si>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</si>
  <si>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</si>
  <si>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</si>
  <si>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</si>
  <si>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</si>
  <si>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</si>
  <si>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</si>
  <si>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</si>
  <si>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</si>
  <si>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</si>
  <si>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</si>
  <si>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</si>
  <si>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</si>
  <si>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</si>
  <si>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</si>
  <si>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</si>
  <si>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</si>
  <si>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</si>
  <si>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</si>
  <si>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</si>
  <si>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</si>
  <si>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</si>
  <si>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</si>
  <si>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</si>
  <si>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</si>
  <si>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</si>
  <si>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</si>
  <si>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</si>
  <si>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</si>
  <si>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</si>
  <si>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</si>
  <si>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</si>
  <si>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</si>
  <si>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</si>
  <si>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</si>
  <si>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</si>
  <si>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</si>
  <si>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</si>
  <si>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</si>
  <si>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</si>
  <si>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</si>
  <si>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</si>
  <si>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</si>
  <si>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</si>
  <si>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</si>
  <si>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</si>
  <si>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</si>
  <si>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</si>
  <si>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</si>
  <si>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</si>
  <si>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</si>
  <si>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</si>
  <si>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</si>
  <si>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</si>
  <si>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</si>
  <si>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</si>
  <si>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</si>
  <si>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</si>
  <si>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</si>
  <si>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</si>
  <si>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</si>
  <si>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</si>
  <si>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</si>
  <si>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</si>
  <si>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</si>
  <si>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</si>
  <si>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</si>
  <si>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</si>
  <si>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</si>
  <si>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</si>
  <si>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</si>
  <si>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</si>
  <si>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</si>
  <si>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</si>
  <si>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</si>
  <si>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</si>
  <si>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</si>
  <si>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</si>
  <si>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</si>
  <si>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</si>
  <si>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</si>
  <si>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</si>
  <si>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</si>
  <si>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</si>
  <si>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</si>
  <si>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</si>
  <si>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</si>
  <si>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</si>
  <si>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</si>
  <si>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</si>
  <si>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</si>
  <si>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</si>
  <si>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</si>
  <si>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</si>
  <si>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</si>
  <si>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</si>
  <si>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</si>
  <si>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</si>
  <si>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</si>
  <si>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</si>
  <si>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</si>
  <si>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</si>
  <si>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</si>
  <si>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</si>
  <si>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</si>
  <si>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</si>
  <si>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</si>
  <si>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</si>
  <si>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</si>
  <si>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</si>
  <si>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</si>
  <si>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</si>
  <si>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</si>
  <si>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</si>
  <si>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</si>
  <si>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</si>
  <si>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</si>
  <si>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</si>
  <si>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</si>
  <si>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</si>
  <si>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</si>
  <si>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</si>
  <si>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</si>
  <si>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</si>
  <si>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</si>
  <si>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</si>
  <si>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</si>
  <si>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</si>
  <si>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</si>
  <si>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</si>
  <si>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</si>
  <si>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</si>
  <si>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</si>
  <si>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</si>
  <si>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</si>
  <si>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</si>
  <si>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</si>
  <si>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</si>
  <si>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</si>
  <si>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</si>
  <si>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</si>
  <si>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</si>
  <si>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</si>
  <si>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</si>
  <si>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</si>
  <si>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</si>
  <si>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</si>
  <si>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</si>
  <si>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</si>
  <si>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</si>
  <si>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</si>
  <si>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</si>
  <si>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</si>
  <si>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</si>
  <si>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</si>
  <si>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</si>
  <si>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</si>
  <si>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</si>
  <si>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</si>
  <si>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</si>
  <si>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</si>
  <si>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</si>
  <si>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</si>
  <si>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</si>
  <si>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</si>
  <si>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</si>
  <si>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</si>
  <si>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</si>
  <si>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</si>
  <si>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</si>
  <si>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</si>
  <si>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</si>
  <si>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</si>
  <si>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</si>
  <si>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</si>
  <si>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</si>
  <si>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</si>
  <si>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</si>
  <si>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</si>
  <si>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</si>
  <si>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</si>
  <si>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</si>
  <si>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</si>
  <si>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</si>
  <si>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</si>
  <si>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</si>
  <si>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</si>
  <si>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</si>
  <si>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</si>
  <si>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</si>
  <si>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</si>
  <si>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</si>
  <si>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</si>
  <si>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</si>
  <si>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</si>
  <si>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</si>
  <si>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</si>
  <si>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</si>
  <si>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</si>
  <si>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</si>
  <si>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</si>
  <si>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</si>
  <si>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</si>
  <si>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</si>
  <si>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</si>
  <si>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</si>
  <si>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</si>
  <si>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</si>
  <si>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</si>
  <si>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</si>
  <si>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</si>
  <si>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</si>
  <si>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</si>
  <si>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</si>
  <si>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</si>
  <si>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</si>
  <si>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</si>
  <si>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</si>
  <si>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</si>
  <si>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</si>
  <si>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</si>
  <si>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</si>
  <si>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</si>
  <si>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</si>
  <si>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</si>
  <si>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</si>
  <si>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</si>
  <si>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</si>
  <si>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</si>
  <si>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</si>
  <si>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</si>
  <si>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</si>
  <si>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</si>
  <si>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</si>
  <si>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</si>
  <si>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</si>
  <si>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</si>
  <si>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</si>
  <si>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</si>
  <si>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</si>
  <si>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</si>
  <si>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</si>
  <si>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</si>
  <si>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</si>
  <si>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</si>
  <si>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</si>
  <si>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</si>
  <si>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</si>
  <si>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</si>
  <si>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</si>
  <si>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</si>
  <si>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</si>
  <si>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</si>
  <si>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</si>
  <si>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</si>
  <si>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</si>
  <si>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</si>
  <si>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</si>
  <si>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</si>
  <si>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</si>
  <si>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</si>
  <si>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</si>
  <si>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</si>
  <si>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</si>
  <si>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</si>
  <si>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</si>
  <si>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</si>
  <si>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</si>
  <si>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</si>
  <si>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</si>
  <si>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</si>
  <si>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</si>
  <si>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</si>
  <si>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</si>
  <si>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</si>
  <si>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</si>
  <si>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</si>
  <si>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</si>
  <si>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</si>
  <si>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</si>
  <si>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</si>
  <si>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</si>
  <si>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</si>
  <si>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</si>
  <si>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</si>
  <si>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</si>
  <si>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</si>
  <si>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</si>
  <si>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</si>
  <si>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</si>
  <si>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</si>
  <si>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</si>
  <si>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</si>
  <si>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</si>
  <si>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</si>
  <si>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</si>
  <si>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</si>
  <si>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</si>
  <si>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</si>
  <si>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</si>
  <si>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</si>
  <si>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</si>
  <si>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</si>
  <si>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</si>
  <si>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</si>
  <si>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</si>
  <si>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</si>
  <si>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</si>
  <si>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</si>
  <si>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</si>
  <si>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</si>
  <si>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</si>
  <si>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</si>
  <si>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</si>
  <si>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</si>
  <si>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</si>
  <si>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</si>
  <si>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</si>
  <si>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</si>
  <si>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</si>
  <si>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</si>
  <si>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</si>
  <si>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</si>
  <si>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</si>
  <si>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</si>
  <si>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</si>
  <si>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</si>
  <si>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</si>
  <si>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</si>
  <si>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</si>
  <si>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</si>
  <si>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</si>
  <si>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</si>
  <si>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</si>
  <si>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</si>
  <si>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</si>
  <si>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</si>
  <si>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</si>
  <si>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</si>
  <si>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</si>
  <si>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</si>
  <si>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</si>
  <si>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</si>
  <si>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</si>
  <si>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</si>
  <si>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</si>
  <si>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</si>
  <si>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</si>
  <si>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</si>
  <si>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</si>
  <si>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</si>
  <si>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</si>
  <si>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</si>
  <si>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</si>
  <si>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</si>
  <si>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</si>
  <si>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</si>
  <si>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</si>
  <si>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</si>
  <si>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</si>
  <si>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</si>
  <si>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</si>
  <si>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</si>
  <si>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</si>
  <si>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</si>
  <si>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</si>
  <si>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</si>
  <si>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</si>
  <si>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</si>
  <si>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</si>
  <si>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</si>
  <si>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</si>
  <si>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</si>
  <si>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</si>
  <si>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</si>
  <si>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</si>
  <si>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</si>
  <si>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</si>
  <si>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</si>
  <si>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</si>
  <si>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</si>
  <si>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</si>
  <si>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</si>
  <si>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</si>
  <si>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</si>
  <si>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</si>
  <si>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</si>
  <si>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</si>
  <si>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</si>
  <si>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</si>
  <si>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</si>
  <si>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</si>
  <si>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</si>
  <si>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</si>
  <si>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</si>
  <si>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</si>
  <si>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</si>
  <si>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</si>
  <si>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</si>
  <si>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</si>
  <si>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</si>
  <si>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</si>
  <si>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</si>
  <si>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</si>
  <si>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</si>
  <si>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</si>
  <si>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</si>
  <si>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</si>
  <si>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</si>
  <si>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</si>
  <si>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</si>
  <si>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</si>
  <si>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</si>
  <si>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</si>
  <si>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</si>
  <si>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</si>
  <si>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</si>
  <si>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</si>
  <si>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</si>
  <si>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</si>
  <si>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</si>
  <si>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</si>
  <si>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</si>
  <si>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</si>
  <si>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</si>
  <si>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</si>
  <si>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</si>
  <si>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</si>
  <si>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</si>
  <si>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</si>
  <si>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</si>
  <si>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</si>
  <si>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</si>
  <si>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</si>
  <si>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</si>
  <si>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</si>
  <si>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</si>
  <si>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</si>
  <si>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</si>
  <si>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</si>
  <si>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</si>
  <si>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</si>
  <si>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</si>
  <si>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</si>
  <si>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</si>
  <si>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</si>
  <si>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</si>
  <si>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</si>
  <si>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</si>
  <si>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</si>
  <si>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</si>
  <si>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</si>
  <si>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</si>
  <si>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</si>
  <si>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</si>
  <si>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</si>
  <si>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</si>
  <si>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</si>
  <si>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</si>
  <si>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</si>
  <si>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</si>
  <si>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</si>
  <si>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</si>
  <si>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</si>
  <si>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</si>
  <si>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</si>
  <si>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</si>
  <si>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</si>
  <si>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</si>
  <si>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</si>
  <si>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</si>
  <si>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</si>
  <si>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</si>
  <si>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</si>
  <si>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</si>
  <si>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</si>
  <si>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</si>
  <si>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</si>
  <si>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</si>
  <si>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</si>
  <si>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</si>
  <si>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</si>
  <si>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</si>
  <si>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</si>
  <si>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</si>
  <si>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</si>
  <si>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</si>
  <si>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</si>
  <si>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</si>
  <si>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</si>
  <si>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</si>
  <si>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</si>
  <si>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</si>
  <si>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</si>
  <si>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</si>
  <si>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</si>
  <si>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</si>
  <si>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</si>
  <si>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</si>
  <si>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</si>
  <si>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</si>
  <si>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</si>
  <si>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</si>
  <si>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</si>
  <si>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</si>
  <si>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</si>
  <si>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</si>
  <si>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</si>
  <si>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</si>
  <si>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</si>
  <si>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</si>
  <si>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</si>
  <si>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</si>
  <si>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</si>
  <si>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</si>
  <si>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</si>
  <si>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</si>
  <si>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</si>
  <si>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</si>
  <si>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</si>
  <si>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</si>
  <si>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</si>
  <si>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</si>
  <si>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</si>
  <si>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</si>
  <si>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</si>
  <si>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</si>
  <si>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</si>
  <si>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</si>
  <si>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</si>
  <si>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</si>
  <si>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</si>
  <si>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</si>
  <si>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</si>
  <si>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</si>
  <si>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</si>
  <si>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</si>
  <si>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</si>
  <si>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</si>
  <si>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</si>
  <si>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</si>
  <si>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</si>
  <si>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</si>
  <si>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</si>
  <si>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</si>
  <si>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</si>
  <si>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</si>
  <si>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</si>
  <si>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</si>
  <si>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</si>
  <si>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</si>
  <si>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</si>
  <si>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</si>
  <si>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</si>
  <si>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</si>
  <si>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</si>
  <si>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</si>
  <si>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</si>
  <si>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</si>
  <si>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</si>
  <si>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</si>
  <si>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</si>
  <si>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</si>
  <si>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</si>
  <si>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</si>
  <si>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</si>
  <si>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</si>
  <si>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</si>
  <si>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</si>
  <si>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</si>
  <si>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</si>
  <si>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</si>
  <si>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</si>
  <si>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</si>
  <si>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</si>
  <si>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</si>
  <si>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</si>
  <si>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</si>
  <si>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</si>
  <si>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</si>
  <si>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</si>
  <si>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</si>
  <si>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</si>
  <si>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</si>
  <si>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</si>
  <si>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</si>
  <si>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</si>
  <si>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</si>
  <si>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</si>
  <si>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</si>
  <si>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</si>
  <si>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</si>
  <si>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</si>
  <si>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</si>
  <si>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</si>
  <si>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</si>
  <si>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</si>
  <si>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</si>
  <si>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</si>
  <si>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</si>
  <si>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</si>
  <si>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</si>
  <si>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</si>
  <si>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</si>
  <si>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</si>
  <si>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</si>
  <si>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</si>
  <si>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</si>
  <si>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</si>
  <si>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</si>
  <si>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</si>
  <si>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</si>
  <si>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</si>
  <si>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</si>
  <si>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</si>
  <si>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</si>
  <si>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</si>
  <si>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</si>
  <si>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</si>
  <si>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</si>
  <si>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</si>
  <si>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</si>
  <si>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</si>
  <si>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</si>
  <si>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</si>
  <si>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</si>
  <si>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</si>
  <si>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</si>
  <si>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</si>
  <si>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</si>
  <si>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</si>
  <si>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</si>
  <si>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</si>
  <si>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</si>
  <si>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</si>
  <si>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</si>
  <si>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</si>
  <si>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</si>
  <si>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</si>
  <si>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</si>
  <si>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</si>
  <si>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</si>
  <si>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</si>
  <si>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</si>
  <si>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</si>
  <si>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</si>
  <si>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</si>
  <si>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</si>
  <si>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</si>
  <si>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</si>
  <si>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</si>
  <si>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</si>
  <si>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</si>
  <si>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</si>
  <si>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</si>
  <si>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</si>
  <si>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</si>
  <si>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</si>
  <si>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</si>
  <si>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</si>
  <si>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</si>
  <si>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</si>
  <si>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</si>
  <si>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</si>
  <si>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</si>
  <si>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</si>
  <si>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</si>
  <si>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</si>
  <si>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</si>
  <si>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</si>
  <si>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</si>
  <si>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</si>
  <si>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</si>
  <si>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</si>
  <si>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</si>
  <si>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</si>
  <si>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</si>
  <si>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</si>
  <si>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</si>
  <si>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</si>
  <si>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</si>
  <si>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</si>
  <si>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</si>
  <si>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</si>
  <si>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</si>
  <si>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</si>
  <si>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</si>
  <si>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</si>
  <si>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</si>
  <si>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</si>
  <si>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</si>
  <si>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</si>
  <si>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</si>
  <si>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</si>
  <si>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</si>
  <si>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</si>
  <si>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</si>
  <si>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</si>
  <si>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</si>
  <si>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</si>
  <si>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</si>
  <si>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</si>
  <si>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</si>
  <si>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</si>
  <si>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</si>
  <si>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</si>
  <si>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</si>
  <si>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</si>
  <si>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</si>
  <si>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</si>
  <si>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</si>
  <si>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</si>
  <si>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</si>
  <si>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</si>
  <si>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</si>
  <si>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</si>
  <si>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</si>
  <si>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</si>
  <si>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</si>
  <si>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</si>
  <si>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</si>
  <si>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</si>
  <si>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</si>
  <si>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</si>
  <si>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</si>
  <si>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</si>
  <si>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</si>
  <si>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</si>
  <si>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</si>
  <si>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</si>
  <si>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</si>
  <si>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</si>
  <si>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</si>
  <si>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</si>
  <si>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</si>
  <si>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</si>
  <si>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</si>
  <si>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</si>
  <si>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</si>
  <si>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</si>
  <si>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</si>
  <si>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</si>
  <si>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</si>
  <si>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</si>
  <si>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</si>
  <si>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</si>
  <si>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</si>
  <si>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</si>
  <si>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</si>
  <si>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</si>
  <si>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</si>
  <si>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</si>
  <si>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</si>
  <si>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</si>
  <si>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</si>
  <si>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</si>
  <si>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</si>
  <si>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</si>
  <si>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</si>
  <si>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</si>
  <si>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</si>
  <si>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</si>
  <si>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</si>
  <si>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</si>
  <si>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</si>
  <si>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</si>
  <si>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</si>
  <si>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</si>
  <si>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</si>
  <si>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</si>
  <si>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</si>
  <si>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</si>
  <si>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</si>
  <si>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</si>
  <si>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</si>
  <si>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</si>
  <si>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</si>
  <si>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</si>
  <si>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</si>
  <si>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</si>
  <si>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</si>
  <si>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</si>
  <si>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</si>
  <si>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</si>
  <si>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</si>
  <si>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</si>
  <si>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</si>
  <si>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</si>
  <si>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</si>
  <si>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</si>
  <si>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</si>
  <si>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</si>
  <si>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</si>
  <si>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</si>
  <si>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</si>
  <si>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</si>
  <si>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</si>
  <si>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</si>
  <si>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</si>
  <si>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</si>
  <si>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</si>
  <si>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</si>
  <si>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</si>
  <si>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</si>
  <si>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</si>
  <si>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</si>
  <si>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</si>
  <si>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</si>
  <si>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</si>
  <si>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</si>
  <si>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</si>
  <si>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</si>
  <si>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</si>
  <si>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</si>
  <si>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</si>
  <si>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</si>
  <si>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</si>
  <si>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</si>
  <si>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</si>
  <si>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</si>
  <si>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</si>
  <si>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</si>
  <si>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</si>
  <si>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</si>
  <si>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</si>
  <si>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</si>
  <si>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</si>
  <si>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</si>
  <si>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</si>
  <si>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</si>
  <si>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</si>
  <si>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</si>
  <si>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</si>
  <si>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</si>
  <si>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</si>
  <si>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</si>
  <si>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</si>
  <si>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</si>
  <si>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</si>
  <si>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</si>
  <si>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</si>
  <si>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</si>
  <si>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</si>
  <si>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</si>
  <si>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</si>
  <si>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</si>
  <si>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</si>
  <si>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</si>
  <si>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</si>
  <si>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</si>
  <si>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</si>
  <si>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</si>
  <si>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</si>
  <si>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</si>
  <si>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</si>
  <si>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</si>
  <si>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</si>
  <si>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</si>
  <si>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</si>
  <si>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</si>
  <si>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</si>
  <si>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</si>
  <si>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</si>
  <si>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</si>
  <si>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</si>
  <si>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</si>
  <si>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</si>
  <si>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</si>
  <si>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</si>
  <si>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</si>
  <si>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</si>
  <si>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</si>
  <si>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</si>
  <si>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</si>
  <si>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</si>
  <si>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</si>
  <si>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</si>
  <si>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</si>
  <si>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</si>
  <si>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</si>
  <si>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</si>
  <si>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</si>
  <si>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</si>
  <si>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</si>
  <si>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</si>
  <si>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</si>
  <si>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</si>
  <si>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</si>
  <si>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</si>
  <si>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</si>
  <si>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</si>
  <si>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</si>
  <si>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</si>
  <si>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</si>
  <si>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</si>
  <si>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</si>
  <si>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</si>
  <si>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</si>
  <si>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</si>
  <si>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</si>
  <si>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</si>
  <si>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</si>
  <si>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</si>
  <si>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</si>
  <si>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</si>
  <si>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</si>
  <si>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</si>
  <si>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</si>
  <si>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</si>
  <si>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</si>
  <si>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</si>
  <si>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</si>
  <si>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</si>
  <si>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</si>
  <si>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</si>
  <si>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</si>
  <si>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</si>
  <si>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</si>
  <si>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</si>
  <si>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</si>
  <si>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</si>
  <si>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</si>
  <si>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</si>
  <si>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</si>
  <si>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</si>
  <si>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</si>
  <si>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</si>
  <si>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</si>
  <si>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</si>
  <si>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</si>
  <si>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</si>
  <si>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</si>
  <si>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</si>
  <si>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</si>
  <si>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</si>
  <si>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</si>
  <si>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</si>
  <si>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</si>
  <si>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</si>
  <si>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</si>
  <si>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</si>
  <si>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</si>
  <si>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</si>
  <si>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</si>
  <si>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</si>
  <si>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</si>
  <si>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</si>
  <si>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</si>
  <si>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</si>
  <si>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</si>
  <si>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</si>
  <si>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</si>
  <si>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</si>
  <si>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</si>
  <si>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</si>
  <si>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</si>
  <si>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</si>
  <si>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</si>
  <si>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</si>
  <si>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</si>
  <si>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</si>
  <si>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</si>
  <si>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</si>
  <si>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</si>
  <si>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</si>
  <si>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</si>
  <si>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</si>
  <si>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</si>
  <si>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</si>
  <si>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</si>
  <si>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</si>
  <si>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</si>
  <si>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</si>
  <si>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</si>
  <si>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</si>
  <si>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</si>
  <si>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</si>
  <si>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</si>
  <si>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</si>
  <si>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</si>
  <si>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</si>
  <si>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</si>
  <si>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</si>
  <si>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</si>
  <si>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</si>
  <si>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</si>
  <si>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</si>
  <si>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</si>
  <si>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</si>
  <si>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</si>
  <si>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</si>
  <si>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</si>
  <si>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</si>
  <si>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</si>
  <si>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</si>
  <si>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</si>
  <si>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</si>
  <si>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</si>
  <si>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</si>
  <si>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</si>
  <si>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</si>
  <si>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</si>
  <si>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</si>
  <si>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</si>
  <si>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</si>
  <si>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</si>
  <si>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</si>
  <si>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</si>
  <si>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</si>
  <si>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</si>
  <si>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</si>
  <si>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</si>
  <si>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</si>
  <si>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</si>
  <si>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</si>
  <si>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</si>
  <si>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</si>
  <si>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</si>
  <si>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</si>
  <si>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</si>
  <si>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</si>
  <si>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</si>
  <si>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</si>
  <si>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</si>
  <si>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</si>
  <si>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</si>
  <si>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</si>
  <si>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</si>
  <si>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</si>
  <si>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</si>
  <si>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</si>
  <si>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</si>
  <si>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</si>
  <si>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</si>
  <si>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</si>
  <si>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</si>
  <si>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</si>
  <si>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</si>
  <si>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</si>
  <si>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</si>
  <si>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</si>
  <si>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</si>
  <si>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</si>
  <si>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</si>
  <si>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</si>
  <si>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</si>
  <si>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</si>
  <si>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</si>
  <si>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</si>
  <si>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</si>
  <si>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</si>
  <si>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</si>
  <si>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</si>
  <si>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</si>
  <si>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</si>
  <si>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</si>
  <si>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</si>
  <si>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</si>
  <si>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</si>
  <si>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</si>
  <si>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</si>
  <si>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</si>
  <si>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</si>
  <si>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</si>
  <si>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</si>
  <si>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</si>
  <si>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</si>
  <si>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</si>
  <si>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</si>
  <si>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</si>
  <si>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</si>
  <si>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</si>
  <si>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</si>
  <si>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</si>
  <si>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</si>
  <si>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</si>
  <si>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</si>
  <si>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</si>
  <si>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</si>
  <si>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</si>
  <si>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</si>
  <si>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</si>
  <si>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</si>
  <si>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</si>
  <si>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</si>
  <si>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</si>
  <si>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</si>
  <si>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</si>
  <si>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</si>
  <si>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</si>
  <si>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</si>
  <si>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</si>
  <si>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</si>
  <si>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</si>
  <si>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</si>
  <si>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</si>
  <si>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</si>
  <si>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</si>
  <si>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</si>
  <si>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</si>
  <si>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</si>
  <si>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</si>
  <si>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</si>
  <si>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</si>
  <si>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</si>
  <si>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</si>
  <si>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</si>
  <si>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</si>
  <si>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</si>
  <si>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</si>
  <si>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</si>
  <si>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</si>
  <si>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</si>
  <si>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</si>
  <si>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</si>
  <si>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</si>
  <si>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</si>
  <si>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</si>
  <si>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</si>
  <si>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</si>
  <si>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</si>
  <si>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</si>
  <si>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</si>
  <si>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</si>
  <si>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</si>
  <si>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</si>
  <si>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</si>
  <si>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</si>
  <si>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</si>
  <si>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</si>
  <si>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</si>
  <si>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</si>
  <si>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</si>
  <si>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</si>
  <si>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</si>
  <si>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</si>
  <si>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</si>
  <si>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</si>
  <si>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</si>
  <si>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</si>
  <si>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</si>
  <si>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</si>
  <si>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</si>
  <si>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</si>
  <si>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</si>
  <si>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</si>
  <si>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</si>
  <si>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</si>
  <si>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</si>
  <si>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</si>
  <si>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</si>
  <si>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</si>
  <si>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</si>
  <si>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</si>
  <si>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</si>
  <si>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</si>
  <si>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</si>
  <si>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</si>
  <si>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</si>
  <si>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</si>
  <si>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</si>
  <si>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</si>
  <si>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</si>
  <si>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</si>
  <si>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</si>
  <si>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</si>
  <si>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</si>
  <si>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</si>
  <si>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</si>
  <si>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</si>
  <si>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</si>
  <si>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</si>
  <si>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</si>
  <si>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</si>
  <si>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</si>
  <si>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</si>
  <si>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</si>
  <si>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</si>
  <si>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</si>
  <si>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</si>
  <si>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</si>
  <si>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</si>
  <si>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</si>
  <si>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</si>
  <si>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</si>
  <si>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</si>
  <si>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</si>
  <si>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</si>
  <si>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</si>
  <si>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</si>
  <si>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</si>
  <si>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</si>
  <si>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</si>
  <si>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</si>
  <si>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</si>
  <si>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</si>
  <si>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</si>
  <si>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</si>
  <si>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</si>
  <si>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</si>
  <si>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</si>
  <si>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</si>
  <si>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</si>
  <si>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</si>
  <si>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</si>
  <si>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</si>
  <si>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</si>
  <si>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</si>
  <si>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</si>
  <si>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</si>
  <si>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</si>
  <si>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</si>
  <si>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</si>
  <si>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</si>
  <si>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</si>
  <si>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</si>
  <si>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</si>
  <si>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</si>
  <si>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</si>
  <si>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</si>
  <si>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</si>
  <si>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</si>
  <si>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</si>
  <si>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</si>
  <si>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</si>
  <si>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</si>
  <si>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</si>
  <si>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</si>
  <si>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</si>
  <si>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</si>
  <si>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</si>
  <si>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</si>
  <si>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</si>
  <si>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</si>
  <si>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</si>
  <si>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</si>
  <si>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</si>
  <si>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</si>
  <si>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</si>
  <si>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</si>
  <si>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</si>
  <si>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</si>
  <si>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</si>
  <si>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</si>
  <si>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</si>
  <si>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</si>
  <si>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</si>
  <si>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</si>
  <si>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</si>
  <si>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</si>
  <si>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</si>
  <si>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</si>
  <si>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</si>
  <si>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</si>
  <si>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</si>
  <si>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</si>
  <si>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</si>
  <si>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</si>
  <si>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</si>
  <si>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</si>
  <si>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</si>
  <si>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</si>
  <si>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</si>
  <si>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</si>
  <si>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</si>
  <si>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</si>
  <si>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</si>
  <si>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</si>
  <si>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</si>
  <si>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</si>
  <si>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</si>
  <si>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</si>
  <si>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</si>
  <si>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</si>
  <si>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</si>
  <si>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</si>
  <si>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</si>
  <si>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</si>
  <si>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</si>
  <si>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</si>
  <si>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</si>
  <si>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</si>
  <si>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</si>
  <si>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</si>
  <si>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</si>
  <si>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</si>
  <si>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</si>
  <si>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</si>
  <si>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</si>
  <si>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</si>
  <si>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</si>
  <si>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</si>
  <si>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</si>
  <si>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</si>
  <si>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</si>
  <si>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</si>
  <si>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</si>
  <si>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</si>
  <si>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</si>
  <si>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</si>
  <si>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</si>
  <si>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</si>
  <si>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</si>
  <si>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</si>
  <si>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</si>
  <si>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</si>
  <si>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</si>
  <si>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</si>
  <si>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</si>
  <si>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</si>
  <si>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</si>
  <si>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</si>
  <si>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</si>
  <si>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</si>
  <si>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</si>
  <si>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</si>
  <si>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</si>
  <si>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</si>
  <si>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</si>
  <si>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</si>
  <si>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</si>
  <si>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</si>
  <si>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</si>
  <si>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</si>
  <si>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</si>
  <si>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</si>
  <si>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</si>
  <si>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</si>
  <si>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</si>
  <si>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</si>
  <si>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</si>
  <si>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</si>
  <si>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</si>
  <si>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</si>
  <si>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</si>
  <si>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</si>
  <si>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</si>
  <si>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</si>
  <si>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</si>
  <si>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</si>
  <si>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</si>
  <si>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</si>
  <si>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</si>
  <si>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</si>
  <si>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</si>
  <si>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</si>
  <si>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</si>
  <si>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</si>
  <si>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</si>
  <si>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</si>
  <si>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</si>
  <si>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</si>
  <si>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</si>
  <si>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</si>
  <si>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</si>
  <si>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</si>
  <si>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</si>
  <si>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</si>
  <si>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</si>
  <si>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</si>
  <si>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</si>
  <si>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</si>
  <si>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</si>
  <si>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</si>
  <si>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</si>
  <si>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</si>
  <si>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</si>
  <si>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</si>
  <si>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</si>
  <si>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</si>
  <si>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</si>
  <si>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</si>
  <si>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</si>
  <si>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</si>
  <si>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</si>
  <si>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</si>
  <si>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</si>
  <si>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</si>
  <si>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</si>
  <si>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</si>
  <si>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</si>
  <si>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</si>
  <si>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</si>
  <si>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</si>
  <si>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</si>
  <si>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</si>
  <si>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</si>
  <si>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</si>
  <si>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</si>
  <si>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</si>
  <si>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</si>
  <si>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</si>
  <si>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</si>
  <si>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</si>
  <si>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</si>
  <si>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</si>
  <si>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</si>
  <si>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</si>
  <si>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</si>
  <si>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</si>
  <si>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</si>
  <si>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</si>
  <si>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</si>
  <si>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</si>
  <si>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</si>
  <si>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</si>
  <si>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</si>
  <si>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</si>
  <si>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</si>
  <si>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</si>
  <si>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</si>
  <si>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</si>
  <si>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</si>
  <si>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</si>
  <si>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</si>
  <si>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</si>
  <si>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</si>
  <si>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</si>
  <si>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</si>
  <si>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</si>
  <si>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</si>
  <si>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</si>
  <si>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</si>
  <si>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</si>
  <si>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</si>
  <si>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</si>
  <si>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</si>
  <si>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</si>
  <si>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</si>
  <si>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</si>
  <si>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</si>
  <si>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</si>
  <si>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</si>
  <si>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</si>
  <si>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</si>
  <si>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</si>
  <si>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</si>
  <si>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</si>
  <si>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</si>
  <si>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</si>
  <si>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</si>
  <si>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</si>
  <si>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</si>
  <si>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</si>
  <si>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</si>
  <si>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</si>
  <si>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</si>
  <si>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</si>
  <si>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</si>
  <si>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</si>
  <si>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</si>
  <si>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</si>
  <si>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</si>
  <si>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</si>
  <si>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</si>
  <si>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</si>
  <si>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</si>
  <si>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</si>
  <si>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</si>
  <si>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</si>
  <si>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</si>
  <si>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</si>
  <si>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</si>
  <si>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</si>
  <si>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</si>
  <si>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</si>
  <si>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</si>
  <si>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</si>
  <si>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</si>
  <si>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</si>
  <si>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</si>
  <si>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</si>
  <si>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</si>
  <si>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</si>
  <si>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</si>
  <si>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</si>
  <si>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</si>
  <si>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</si>
  <si>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</si>
  <si>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</si>
  <si>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</si>
  <si>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</si>
  <si>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</si>
  <si>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</si>
  <si>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</si>
  <si>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</si>
  <si>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</si>
  <si>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</si>
  <si>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</si>
  <si>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</si>
  <si>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</si>
  <si>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</si>
  <si>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</si>
  <si>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</si>
  <si>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</si>
  <si>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</si>
  <si>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</si>
  <si>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</si>
  <si>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</si>
  <si>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</si>
  <si>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</si>
  <si>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</si>
  <si>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</si>
  <si>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</si>
  <si>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</si>
  <si>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</si>
  <si>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</si>
  <si>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</si>
  <si>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</si>
  <si>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</si>
  <si>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</si>
  <si>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</si>
  <si>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</si>
  <si>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</si>
  <si>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</si>
  <si>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</si>
  <si>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</si>
  <si>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</si>
  <si>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</si>
  <si>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</si>
  <si>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</si>
  <si>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</si>
  <si>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</si>
  <si>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</si>
  <si>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</si>
  <si>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</si>
  <si>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</si>
  <si>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</si>
  <si>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</si>
  <si>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</si>
  <si>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</si>
  <si>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</si>
  <si>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</si>
  <si>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</si>
  <si>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</si>
  <si>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</si>
  <si>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</si>
  <si>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</si>
  <si>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</si>
  <si>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</si>
  <si>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</si>
  <si>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</si>
  <si>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</si>
  <si>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</si>
  <si>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</si>
  <si>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</si>
  <si>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</si>
  <si>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</si>
  <si>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</si>
  <si>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</si>
  <si>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</si>
  <si>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</si>
  <si>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</si>
  <si>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</si>
  <si>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</si>
  <si>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</si>
  <si>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</si>
  <si>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</si>
  <si>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</si>
  <si>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</si>
  <si>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</si>
  <si>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</si>
  <si>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</si>
  <si>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</si>
  <si>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</si>
  <si>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</si>
  <si>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</si>
  <si>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</si>
  <si>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</si>
  <si>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</si>
  <si>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</si>
  <si>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</si>
  <si>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</si>
  <si>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</si>
  <si>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</si>
  <si>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</si>
  <si>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</si>
  <si>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</si>
  <si>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</si>
  <si>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</si>
  <si>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</si>
  <si>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</si>
  <si>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</si>
  <si>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</si>
  <si>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</si>
  <si>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</si>
  <si>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</si>
  <si>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</si>
  <si>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</si>
  <si>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</si>
  <si>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</si>
  <si>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</si>
  <si>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</si>
  <si>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</si>
  <si>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</si>
  <si>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</si>
  <si>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</si>
  <si>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</si>
  <si>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</si>
  <si>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</si>
  <si>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</si>
  <si>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</si>
  <si>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</si>
  <si>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</si>
  <si>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</si>
  <si>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</si>
  <si>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</si>
  <si>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</si>
  <si>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</si>
  <si>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</si>
  <si>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</si>
  <si>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</si>
  <si>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</si>
  <si>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</si>
  <si>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</si>
  <si>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</si>
  <si>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</si>
  <si>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</si>
  <si>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</si>
  <si>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</si>
  <si>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</si>
  <si>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</si>
  <si>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</si>
  <si>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</si>
  <si>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</si>
  <si>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</si>
  <si>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</si>
  <si>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</si>
  <si>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</si>
  <si>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</si>
  <si>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</si>
  <si>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</si>
  <si>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</si>
  <si>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</si>
  <si>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</si>
  <si>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</si>
  <si>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</si>
  <si>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</si>
  <si>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</si>
  <si>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</si>
  <si>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</si>
  <si>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</si>
  <si>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</si>
  <si>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</si>
  <si>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</si>
  <si>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</si>
  <si>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</si>
  <si>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</si>
  <si>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</si>
  <si>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</si>
  <si>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</si>
  <si>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</si>
  <si>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</si>
  <si>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</si>
  <si>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</si>
  <si>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</si>
  <si>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</si>
  <si>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</si>
  <si>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</si>
  <si>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</si>
  <si>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</si>
  <si>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</si>
  <si>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</si>
  <si>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</si>
  <si>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</si>
  <si>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</si>
  <si>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</si>
  <si>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</si>
  <si>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</si>
  <si>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</si>
  <si>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</si>
  <si>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</si>
  <si>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</si>
  <si>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</si>
  <si>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</si>
  <si>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</si>
  <si>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</si>
  <si>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</si>
  <si>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</si>
  <si>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</si>
  <si>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</si>
  <si>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</si>
  <si>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</si>
  <si>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</si>
  <si>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</si>
  <si>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</si>
  <si>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</si>
  <si>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</si>
  <si>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</si>
  <si>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</si>
  <si>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</si>
  <si>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</si>
  <si>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</si>
  <si>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</si>
  <si>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</si>
  <si>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</si>
  <si>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</si>
  <si>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</si>
  <si>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</si>
  <si>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</si>
  <si>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</si>
  <si>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</si>
  <si>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</si>
  <si>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</si>
  <si>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</si>
  <si>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</si>
  <si>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</si>
  <si>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</si>
  <si>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</si>
  <si>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</si>
  <si>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</si>
  <si>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</si>
  <si>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</si>
  <si>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</si>
  <si>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</si>
  <si>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</si>
  <si>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</si>
  <si>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</si>
  <si>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</si>
  <si>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</si>
  <si>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</si>
  <si>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</si>
  <si>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</si>
  <si>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</si>
  <si>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</si>
  <si>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</si>
  <si>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</si>
  <si>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</si>
  <si>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</si>
  <si>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</si>
  <si>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</si>
  <si>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</si>
  <si>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</si>
  <si>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</si>
  <si>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</si>
  <si>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</si>
  <si>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</si>
  <si>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</si>
  <si>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</si>
  <si>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</si>
  <si>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</si>
  <si>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</si>
  <si>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</si>
  <si>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</si>
  <si>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</si>
  <si>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</si>
  <si>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</si>
  <si>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</si>
  <si>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</si>
  <si>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</si>
  <si>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</si>
  <si>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</si>
  <si>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</si>
  <si>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</si>
  <si>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</si>
  <si>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</si>
  <si>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</si>
  <si>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</si>
  <si>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</si>
  <si>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</si>
  <si>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</si>
  <si>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</si>
  <si>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</si>
  <si>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</si>
  <si>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</si>
  <si>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</si>
  <si>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</si>
  <si>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</si>
  <si>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</si>
  <si>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</si>
  <si>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</si>
  <si>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</si>
  <si>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</si>
  <si>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</si>
  <si>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</si>
  <si>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</si>
  <si>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</si>
  <si>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</si>
  <si>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</si>
  <si>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</si>
  <si>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</si>
  <si>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</si>
  <si>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</si>
  <si>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</si>
  <si>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</si>
  <si>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</si>
  <si>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</si>
  <si>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</si>
  <si>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</si>
  <si>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</si>
  <si>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</si>
  <si>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</si>
  <si>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</si>
  <si>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</si>
  <si>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</si>
  <si>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</si>
  <si>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</si>
  <si>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</si>
  <si>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</si>
  <si>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</si>
  <si>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</si>
  <si>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</si>
  <si>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</si>
  <si>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</si>
  <si>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</si>
  <si>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</si>
  <si>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</si>
  <si>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</si>
  <si>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</si>
  <si>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</si>
  <si>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</si>
  <si>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</si>
  <si>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</si>
  <si>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</si>
  <si>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</si>
  <si>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</si>
  <si>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</si>
  <si>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</si>
  <si>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</si>
  <si>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</si>
  <si>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</si>
  <si>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</si>
  <si>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</si>
  <si>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</si>
  <si>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</si>
  <si>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</si>
  <si>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</si>
  <si>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</si>
  <si>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</si>
  <si>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</si>
  <si>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</si>
  <si>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</si>
  <si>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</si>
  <si>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</si>
  <si>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</si>
  <si>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</si>
  <si>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</si>
  <si>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</si>
  <si>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</si>
  <si>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</si>
  <si>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</si>
  <si>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</si>
  <si>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</si>
  <si>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</si>
  <si>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</si>
  <si>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</si>
  <si>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</si>
  <si>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</si>
  <si>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</si>
  <si>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</si>
  <si>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</si>
  <si>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</si>
  <si>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</si>
  <si>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</si>
  <si>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</si>
  <si>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</si>
  <si>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</si>
  <si>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</si>
  <si>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</si>
  <si>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</si>
  <si>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</si>
  <si>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</si>
  <si>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</si>
  <si>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</si>
  <si>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</si>
  <si>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</si>
  <si>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</si>
  <si>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</si>
  <si>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</si>
  <si>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</si>
  <si>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</si>
  <si>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</si>
  <si>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</si>
  <si>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</si>
  <si>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</si>
  <si>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</si>
  <si>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</si>
  <si>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</si>
  <si>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</si>
  <si>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</si>
  <si>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</si>
  <si>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</si>
  <si>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</si>
  <si>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</si>
  <si>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</si>
  <si>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</si>
  <si>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</si>
  <si>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</si>
  <si>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</si>
  <si>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</si>
  <si>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</si>
  <si>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</si>
  <si>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</si>
  <si>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</si>
  <si>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</si>
  <si>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</si>
  <si>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</si>
  <si>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</si>
  <si>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</si>
  <si>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</si>
  <si>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</si>
  <si>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</si>
  <si>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</si>
  <si>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</si>
  <si>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</si>
  <si>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</si>
  <si>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</si>
  <si>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</si>
  <si>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</si>
  <si>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</si>
  <si>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</si>
  <si>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</si>
  <si>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</si>
  <si>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</si>
  <si>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</si>
  <si>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</si>
  <si>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</si>
  <si>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</si>
  <si>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</si>
  <si>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</si>
  <si>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</si>
  <si>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</si>
  <si>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</si>
  <si>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</si>
  <si>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</si>
  <si>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</si>
  <si>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</si>
  <si>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</si>
  <si>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</si>
  <si>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</si>
  <si>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</si>
  <si>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</si>
  <si>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</si>
  <si>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</si>
  <si>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</si>
  <si>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</si>
  <si>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</si>
  <si>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</si>
  <si>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</si>
  <si>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</si>
  <si>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</si>
  <si>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</si>
  <si>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</si>
  <si>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</si>
  <si>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</si>
  <si>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</si>
  <si>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</si>
  <si>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</si>
  <si>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</si>
  <si>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</si>
  <si>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</si>
  <si>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</si>
  <si>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</si>
  <si>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</si>
  <si>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</si>
  <si>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</si>
  <si>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</si>
  <si>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</si>
  <si>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</si>
  <si>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</si>
  <si>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</si>
  <si>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</si>
  <si>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</si>
  <si>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</si>
  <si>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</si>
  <si>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</si>
  <si>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</si>
  <si>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</si>
  <si>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</si>
  <si>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</si>
  <si>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</si>
  <si>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</si>
  <si>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</si>
  <si>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</si>
  <si>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</si>
  <si>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</si>
  <si>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</si>
  <si>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</si>
  <si>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</si>
  <si>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</si>
  <si>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</si>
  <si>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</si>
  <si>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</si>
  <si>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</si>
  <si>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</si>
  <si>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</si>
  <si>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</si>
  <si>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</si>
  <si>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</si>
  <si>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</si>
  <si>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</si>
  <si>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</si>
  <si>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</si>
  <si>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</si>
  <si>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</si>
  <si>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</si>
  <si>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</si>
  <si>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</si>
  <si>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</si>
  <si>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</si>
  <si>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</si>
  <si>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</si>
  <si>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</si>
  <si>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</si>
  <si>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</si>
  <si>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</si>
  <si>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</si>
  <si>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</si>
  <si>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</si>
  <si>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</si>
  <si>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</si>
  <si>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</si>
  <si>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</si>
  <si>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</si>
  <si>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</si>
  <si>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</si>
  <si>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</si>
  <si>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</si>
  <si>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</si>
  <si>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</si>
  <si>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</si>
  <si>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</si>
  <si>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</si>
  <si>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</si>
  <si>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</si>
  <si>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</si>
  <si>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</si>
  <si>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</si>
  <si>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</si>
  <si>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</si>
  <si>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</si>
  <si>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</si>
  <si>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</si>
  <si>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</si>
  <si>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</si>
  <si>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</si>
  <si>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</si>
  <si>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</si>
  <si>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</si>
  <si>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</si>
  <si>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</si>
  <si>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</si>
  <si>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</si>
  <si>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</si>
  <si>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</si>
  <si>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</si>
  <si>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</si>
  <si>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</si>
  <si>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</si>
  <si>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</si>
  <si>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</si>
  <si>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</si>
  <si>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</si>
  <si>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</si>
  <si>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</si>
  <si>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</si>
  <si>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</si>
  <si>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</si>
  <si>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</si>
  <si>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</si>
  <si>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</si>
  <si>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</si>
  <si>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</si>
  <si>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</si>
  <si>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</si>
  <si>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</si>
  <si>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</si>
  <si>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</si>
  <si>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</si>
  <si>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</si>
  <si>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</si>
  <si>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</si>
  <si>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</si>
  <si>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</si>
  <si>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</si>
  <si>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</si>
  <si>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</si>
  <si>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</si>
  <si>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</si>
  <si>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</si>
  <si>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</si>
  <si>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</si>
  <si>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</si>
  <si>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</si>
  <si>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</si>
  <si>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</si>
  <si>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</si>
  <si>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</si>
  <si>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</si>
  <si>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</si>
  <si>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</si>
  <si>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</si>
  <si>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</si>
  <si>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</si>
  <si>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</si>
  <si>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</si>
  <si>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</si>
  <si>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</si>
  <si>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</si>
  <si>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</si>
  <si>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</si>
  <si>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</si>
  <si>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</si>
  <si>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</si>
  <si>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</si>
  <si>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</si>
  <si>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</si>
  <si>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</si>
  <si>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</si>
  <si>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</si>
  <si>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</si>
  <si>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</si>
  <si>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</si>
  <si>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</si>
  <si>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</si>
  <si>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</si>
  <si>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</si>
  <si>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</si>
  <si>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</si>
  <si>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</si>
  <si>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</si>
  <si>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</si>
  <si>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</si>
  <si>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</si>
  <si>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</si>
  <si>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</si>
  <si>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</si>
  <si>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</si>
  <si>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</si>
  <si>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</si>
  <si>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</si>
  <si>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</si>
  <si>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</si>
  <si>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</si>
  <si>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</si>
  <si>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</si>
  <si>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</si>
  <si>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</si>
  <si>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</si>
  <si>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</si>
  <si>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</si>
  <si>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</si>
  <si>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</si>
  <si>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</si>
  <si>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</si>
  <si>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</si>
  <si>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</si>
  <si>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</si>
  <si>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</si>
  <si>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</si>
  <si>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</si>
  <si>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</si>
  <si>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</si>
  <si>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</si>
  <si>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</si>
  <si>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</si>
  <si>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</si>
  <si>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</si>
  <si>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</si>
  <si>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</si>
  <si>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</si>
  <si>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</si>
  <si>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</si>
  <si>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</si>
  <si>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</si>
  <si>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</si>
  <si>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</si>
  <si>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</si>
  <si>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</si>
  <si>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</si>
  <si>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</si>
  <si>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</si>
  <si>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</si>
  <si>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</si>
  <si>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</si>
  <si>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</si>
  <si>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</si>
  <si>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</si>
  <si>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</si>
  <si>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</si>
  <si>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</si>
  <si>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</si>
  <si>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</si>
  <si>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</si>
  <si>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</si>
  <si>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</si>
  <si>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</si>
  <si>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</si>
  <si>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</si>
  <si>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</si>
  <si>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</si>
  <si>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</si>
  <si>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</si>
  <si>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</si>
  <si>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</si>
  <si>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</si>
  <si>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</si>
  <si>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</si>
  <si>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</si>
  <si>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</si>
  <si>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</si>
  <si>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</si>
  <si>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</si>
  <si>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</si>
  <si>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</si>
  <si>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</si>
  <si>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</si>
  <si>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</si>
  <si>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</si>
  <si>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</si>
  <si>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</si>
  <si>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</si>
  <si>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</si>
  <si>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</si>
  <si>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</si>
  <si>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</si>
  <si>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</si>
  <si>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</si>
  <si>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</si>
  <si>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</si>
  <si>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</si>
  <si>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</si>
  <si>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</si>
  <si>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</si>
  <si>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</si>
  <si>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</si>
  <si>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</si>
  <si>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</si>
  <si>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</si>
  <si>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</si>
  <si>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</si>
  <si>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</si>
  <si>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</si>
  <si>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</si>
  <si>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</si>
  <si>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</si>
  <si>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</si>
  <si>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</si>
  <si>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</si>
  <si>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</si>
  <si>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</si>
  <si>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</si>
  <si>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</si>
  <si>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</si>
  <si>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</si>
  <si>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</si>
  <si>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</si>
  <si>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</si>
  <si>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</si>
  <si>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</si>
  <si>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</si>
  <si>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</si>
  <si>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</si>
  <si>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</si>
  <si>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</si>
  <si>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</si>
  <si>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</si>
  <si>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</si>
  <si>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</si>
  <si>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</si>
  <si>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</si>
  <si>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</si>
  <si>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</si>
  <si>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</si>
  <si>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</si>
  <si>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</si>
  <si>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</si>
  <si>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</si>
  <si>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</si>
  <si>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</si>
  <si>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</si>
  <si>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</si>
  <si>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</si>
  <si>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</si>
  <si>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</si>
  <si>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</si>
  <si>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</si>
  <si>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</si>
  <si>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</si>
  <si>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</si>
  <si>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</si>
  <si>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</si>
  <si>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</si>
  <si>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</si>
  <si>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</si>
  <si>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</si>
  <si>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</si>
  <si>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</si>
  <si>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</si>
  <si>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</si>
  <si>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</si>
  <si>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</si>
  <si>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</si>
  <si>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</si>
  <si>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</si>
  <si>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</si>
  <si>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</si>
  <si>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</si>
  <si>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</si>
  <si>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</si>
  <si>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</si>
  <si>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</si>
  <si>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</si>
  <si>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</si>
  <si>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</si>
  <si>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</si>
  <si>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</si>
  <si>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</si>
  <si>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</si>
  <si>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</si>
  <si>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</si>
  <si>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</si>
  <si>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</si>
  <si>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</si>
  <si>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</si>
  <si>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</si>
  <si>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</si>
  <si>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</si>
  <si>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</si>
  <si>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</si>
  <si>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</si>
  <si>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</si>
  <si>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</si>
  <si>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</si>
  <si>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</si>
  <si>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</si>
  <si>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</si>
  <si>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</si>
  <si>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</si>
  <si>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</si>
  <si>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</si>
  <si>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</si>
  <si>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</si>
  <si>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</si>
  <si>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</si>
  <si>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</si>
  <si>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</si>
  <si>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</si>
  <si>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</si>
  <si>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</si>
  <si>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</si>
  <si>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</si>
  <si>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</si>
  <si>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</si>
  <si>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</si>
  <si>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</si>
  <si>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</si>
  <si>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</si>
  <si>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</si>
  <si>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</si>
  <si>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</si>
  <si>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</si>
  <si>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</si>
  <si>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</si>
  <si>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</si>
  <si>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</si>
  <si>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</si>
  <si>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</si>
  <si>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</si>
  <si>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</si>
  <si>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</si>
  <si>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</si>
  <si>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</si>
  <si>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</si>
  <si>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</si>
  <si>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</si>
  <si>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</si>
  <si>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</si>
  <si>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</si>
  <si>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</si>
  <si>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</si>
  <si>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</si>
  <si>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</si>
  <si>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</si>
  <si>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</si>
  <si>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</si>
  <si>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</si>
  <si>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</si>
  <si>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</si>
  <si>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</si>
  <si>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</si>
  <si>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</si>
  <si>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</si>
  <si>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</si>
  <si>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</si>
  <si>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</si>
  <si>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</si>
  <si>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</si>
  <si>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</si>
  <si>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</si>
  <si>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</si>
  <si>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</si>
  <si>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</si>
  <si>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</si>
  <si>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</si>
  <si>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</si>
  <si>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</si>
  <si>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</si>
  <si>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</si>
  <si>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</si>
  <si>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</si>
  <si>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</si>
  <si>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</si>
  <si>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</si>
  <si>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</si>
  <si>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</si>
  <si>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</si>
  <si>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</si>
  <si>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</si>
  <si>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</si>
  <si>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</si>
  <si>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</si>
  <si>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</si>
  <si>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</si>
  <si>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</si>
  <si>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</si>
  <si>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</si>
  <si>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</si>
  <si>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</si>
  <si>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</si>
  <si>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</si>
  <si>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</si>
  <si>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</si>
  <si>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</si>
  <si>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</si>
  <si>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</si>
  <si>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</si>
  <si>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</si>
  <si>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</si>
  <si>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</si>
  <si>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</si>
  <si>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</si>
  <si>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</si>
  <si>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</si>
  <si>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</si>
  <si>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</si>
  <si>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</si>
  <si>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</si>
  <si>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</si>
  <si>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</si>
  <si>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</si>
  <si>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</si>
  <si>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</si>
  <si>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</si>
  <si>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</si>
  <si>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</si>
  <si>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</si>
  <si>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</si>
  <si>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</si>
  <si>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</si>
  <si>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</si>
  <si>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</si>
  <si>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</si>
  <si>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</si>
  <si>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</si>
  <si>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</si>
  <si>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</si>
  <si>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</si>
  <si>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</si>
  <si>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</si>
  <si>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</si>
  <si>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</si>
  <si>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</si>
  <si>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</si>
  <si>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</si>
  <si>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</si>
  <si>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</si>
  <si>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</si>
  <si>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</si>
  <si>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</si>
  <si>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</si>
  <si>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</si>
  <si>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</si>
  <si>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</si>
  <si>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</si>
  <si>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</si>
  <si>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</si>
  <si>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</si>
  <si>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</si>
  <si>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</si>
  <si>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</si>
  <si>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</si>
  <si>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</si>
  <si>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</si>
  <si>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</si>
  <si>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</si>
  <si>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</si>
  <si>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</si>
  <si>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</si>
  <si>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</si>
  <si>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</si>
  <si>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</si>
  <si>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</si>
  <si>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</si>
  <si>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</si>
  <si>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</si>
  <si>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</si>
  <si>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</si>
  <si>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</si>
  <si>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</si>
  <si>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</si>
  <si>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</si>
  <si>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</si>
  <si>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</si>
  <si>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</si>
  <si>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</si>
  <si>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</si>
  <si>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</si>
  <si>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</si>
  <si>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</si>
  <si>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</si>
  <si>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</si>
  <si>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</si>
  <si>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</si>
  <si>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</si>
  <si>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</si>
  <si>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</si>
  <si>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</si>
  <si>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</si>
  <si>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</si>
  <si>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</si>
  <si>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</si>
  <si>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</si>
  <si>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</si>
  <si>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</si>
  <si>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</si>
  <si>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</si>
  <si>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</si>
  <si>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</si>
  <si>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</si>
  <si>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</si>
  <si>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</si>
  <si>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</si>
  <si>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</si>
  <si>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</si>
  <si>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</si>
  <si>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</si>
  <si>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</si>
  <si>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</si>
  <si>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</si>
  <si>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</si>
  <si>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</si>
  <si>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</si>
  <si>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</si>
  <si>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</si>
  <si>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</si>
  <si>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</si>
  <si>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</si>
  <si>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</si>
  <si>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</si>
  <si>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</si>
  <si>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</si>
  <si>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</si>
  <si>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</si>
  <si>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</si>
  <si>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</si>
  <si>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</si>
  <si>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</si>
  <si>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</si>
  <si>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</si>
  <si>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</si>
  <si>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</si>
  <si>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</si>
  <si>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</si>
  <si>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</si>
  <si>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</si>
  <si>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</si>
  <si>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</si>
  <si>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</si>
  <si>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</si>
  <si>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</si>
  <si>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</si>
  <si>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</si>
  <si>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</si>
  <si>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</si>
  <si>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</si>
  <si>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</si>
  <si>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</si>
  <si>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</si>
  <si>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</si>
  <si>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</si>
  <si>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</si>
  <si>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</si>
  <si>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</si>
  <si>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</si>
  <si>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</si>
  <si>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</si>
  <si>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</si>
  <si>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</si>
  <si>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</si>
  <si>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</si>
  <si>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</si>
  <si>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</si>
  <si>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</si>
  <si>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</si>
  <si>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</si>
  <si>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</si>
  <si>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</si>
  <si>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</si>
  <si>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</si>
  <si>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</si>
  <si>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</si>
  <si>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</si>
  <si>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</si>
  <si>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</si>
  <si>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</si>
  <si>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</si>
  <si>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</si>
  <si>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</si>
  <si>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</si>
  <si>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</si>
  <si>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</si>
  <si>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</si>
  <si>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</si>
  <si>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</si>
  <si>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</si>
  <si>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</si>
  <si>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</si>
  <si>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</si>
  <si>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</si>
  <si>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</si>
  <si>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</si>
  <si>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</si>
  <si>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</si>
  <si>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</si>
  <si>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</si>
  <si>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</si>
  <si>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</si>
  <si>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</si>
  <si>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</si>
  <si>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</si>
  <si>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</si>
  <si>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</si>
  <si>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</si>
  <si>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</si>
  <si>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</si>
  <si>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</si>
  <si>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</si>
  <si>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</si>
  <si>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</si>
  <si>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</si>
  <si>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</si>
  <si>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</si>
  <si>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</si>
  <si>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</si>
  <si>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</si>
  <si>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</si>
  <si>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</si>
  <si>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</si>
  <si>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</si>
  <si>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</si>
  <si>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</si>
  <si>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</si>
  <si>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</si>
  <si>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</si>
  <si>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</si>
  <si>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</si>
  <si>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</si>
  <si>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</si>
  <si>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</si>
  <si>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</si>
  <si>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</si>
  <si>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</si>
  <si>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</si>
  <si>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</si>
  <si>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</si>
  <si>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</si>
  <si>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</si>
  <si>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</si>
  <si>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</si>
  <si>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</si>
  <si>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</si>
  <si>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</si>
  <si>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</si>
  <si>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</si>
  <si>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</si>
  <si>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</si>
  <si>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</si>
  <si>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</si>
  <si>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</si>
  <si>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</si>
  <si>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</si>
  <si>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</si>
  <si>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</si>
  <si>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</si>
  <si>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</si>
  <si>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</si>
  <si>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</si>
  <si>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</si>
  <si>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</si>
  <si>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</si>
  <si>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</si>
  <si>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</si>
  <si>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</si>
  <si>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</si>
  <si>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</si>
  <si>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</si>
  <si>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</si>
  <si>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</si>
  <si>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</si>
  <si>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</si>
  <si>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</si>
  <si>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</si>
  <si>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</si>
  <si>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</si>
  <si>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</si>
  <si>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</si>
  <si>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</si>
  <si>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</si>
  <si>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</si>
  <si>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</si>
  <si>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</si>
  <si>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</si>
  <si>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</si>
  <si>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</si>
  <si>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</si>
  <si>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</si>
  <si>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</si>
  <si>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</si>
  <si>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</si>
  <si>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</si>
  <si>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</si>
  <si>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</si>
  <si>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</si>
  <si>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</si>
  <si>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</si>
  <si>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</si>
  <si>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</si>
  <si>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</si>
  <si>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</si>
  <si>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</si>
  <si>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</si>
  <si>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</si>
  <si>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</si>
  <si>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</si>
  <si>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</si>
  <si>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</si>
  <si>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</si>
  <si>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</si>
  <si>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</si>
  <si>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</si>
  <si>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</si>
  <si>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</si>
  <si>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</si>
  <si>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</si>
  <si>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</si>
  <si>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</si>
  <si>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</si>
  <si>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</si>
  <si>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</si>
  <si>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</si>
  <si>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</si>
  <si>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</si>
  <si>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</si>
  <si>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</si>
  <si>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</si>
  <si>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</si>
  <si>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</si>
  <si>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</si>
  <si>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</si>
  <si>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</si>
  <si>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</si>
  <si>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</si>
  <si>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</si>
  <si>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</si>
  <si>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</si>
  <si>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</si>
  <si>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</si>
  <si>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</si>
  <si>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</si>
  <si>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</si>
  <si>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</si>
  <si>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</si>
  <si>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</si>
  <si>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</si>
  <si>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</si>
  <si>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</si>
  <si>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</si>
  <si>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</si>
  <si>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</si>
  <si>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</si>
  <si>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</si>
  <si>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</si>
  <si>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</si>
  <si>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</si>
  <si>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</si>
  <si>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</si>
  <si>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</si>
  <si>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</si>
  <si>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</si>
  <si>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</si>
  <si>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</si>
  <si>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</si>
  <si>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</si>
  <si>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</si>
  <si>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</si>
  <si>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</si>
  <si>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</si>
  <si>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</si>
  <si>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</si>
  <si>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</si>
  <si>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</si>
  <si>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</si>
  <si>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</si>
  <si>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</si>
  <si>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</si>
  <si>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</si>
  <si>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</si>
  <si>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</si>
  <si>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</si>
  <si>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</si>
  <si>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</si>
  <si>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</si>
  <si>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</si>
  <si>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</si>
  <si>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</si>
  <si>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</si>
  <si>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</si>
  <si>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</si>
  <si>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</si>
  <si>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</si>
  <si>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</si>
  <si>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</si>
  <si>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</si>
  <si>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</si>
  <si>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</si>
  <si>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</si>
  <si>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</si>
  <si>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</si>
  <si>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</si>
  <si>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</si>
  <si>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</si>
  <si>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</si>
  <si>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</si>
  <si>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</si>
  <si>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</si>
  <si>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</si>
  <si>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</si>
  <si>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</si>
  <si>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</si>
  <si>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</si>
  <si>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</si>
  <si>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</si>
  <si>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</si>
  <si>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</si>
  <si>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</si>
  <si>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</si>
  <si>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</si>
  <si>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</si>
  <si>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</si>
  <si>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</si>
  <si>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</si>
  <si>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</si>
  <si>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</si>
  <si>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</si>
  <si>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</si>
  <si>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</si>
  <si>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</si>
  <si>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</si>
  <si>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</si>
  <si>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</si>
  <si>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</si>
  <si>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</si>
  <si>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</si>
  <si>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</si>
  <si>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</si>
  <si>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</si>
  <si>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</si>
  <si>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</si>
  <si>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</si>
  <si>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</si>
  <si>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</si>
  <si>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</si>
  <si>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</si>
  <si>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</si>
  <si>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</si>
  <si>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</si>
  <si>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</si>
  <si>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</si>
  <si>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</si>
  <si>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</si>
  <si>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</si>
  <si>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</si>
  <si>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</si>
  <si>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</si>
  <si>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</si>
  <si>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</si>
  <si>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</si>
  <si>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</si>
  <si>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</si>
  <si>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</si>
  <si>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</si>
  <si>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</si>
  <si>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</si>
  <si>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</si>
  <si>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</si>
  <si>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</si>
  <si>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</si>
  <si>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</si>
  <si>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</si>
  <si>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</si>
  <si>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</si>
  <si>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</si>
  <si>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</si>
  <si>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</si>
  <si>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</si>
  <si>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</si>
  <si>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</si>
  <si>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</si>
  <si>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</si>
  <si>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</si>
  <si>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</si>
  <si>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</si>
  <si>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</si>
  <si>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</si>
  <si>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</si>
  <si>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</si>
  <si>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</si>
  <si>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</si>
  <si>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</si>
  <si>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</si>
  <si>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</si>
  <si>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</si>
  <si>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</si>
  <si>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</si>
  <si>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</si>
  <si>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</si>
  <si>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</si>
  <si>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</si>
  <si>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</si>
  <si>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</si>
  <si>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</si>
  <si>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</si>
  <si>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</si>
  <si>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</si>
  <si>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</si>
  <si>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</si>
  <si>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</si>
  <si>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</si>
  <si>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</si>
  <si>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</si>
  <si>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</si>
  <si>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</si>
  <si>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</si>
  <si>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</si>
  <si>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</si>
  <si>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</si>
  <si>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</si>
  <si>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</si>
  <si>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</si>
  <si>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</si>
  <si>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</si>
  <si>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</si>
  <si>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</si>
  <si>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</si>
  <si>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</si>
  <si>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</si>
  <si>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</si>
  <si>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</si>
  <si>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</si>
  <si>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</si>
  <si>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</si>
  <si>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</si>
  <si>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</si>
  <si>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</si>
  <si>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</si>
  <si>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</si>
  <si>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</si>
  <si>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</si>
  <si>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</si>
  <si>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</si>
  <si>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</si>
  <si>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</si>
  <si>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</si>
  <si>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</si>
  <si>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</si>
  <si>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</si>
  <si>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</si>
  <si>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</si>
  <si>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</si>
  <si>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</si>
  <si>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</si>
  <si>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</si>
  <si>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</si>
  <si>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</si>
  <si>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</si>
  <si>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</si>
  <si>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</si>
  <si>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</si>
  <si>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</si>
  <si>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</si>
  <si>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</si>
  <si>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</si>
  <si>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</si>
  <si>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</si>
  <si>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</si>
  <si>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</si>
  <si>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</si>
  <si>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</si>
  <si>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</si>
  <si>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</si>
  <si>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</si>
  <si>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</si>
  <si>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</si>
  <si>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</si>
  <si>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</si>
  <si>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</si>
  <si>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</si>
  <si>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</si>
  <si>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</si>
  <si>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</si>
  <si>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</si>
  <si>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</si>
  <si>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</si>
  <si>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</si>
  <si>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</si>
  <si>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</si>
  <si>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</si>
  <si>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</si>
  <si>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</si>
  <si>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</si>
  <si>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</si>
  <si>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</si>
  <si>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</si>
  <si>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</si>
  <si>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</si>
  <si>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</si>
  <si>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</si>
  <si>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</si>
  <si>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</si>
  <si>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</si>
  <si>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</si>
  <si>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</si>
  <si>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</si>
  <si>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</si>
  <si>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</si>
  <si>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</si>
  <si>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</si>
  <si>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</si>
  <si>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</si>
  <si>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</si>
  <si>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</si>
  <si>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</si>
  <si>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</si>
  <si>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</si>
  <si>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</si>
  <si>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</si>
  <si>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</si>
  <si>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</si>
  <si>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</si>
  <si>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</si>
  <si>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</si>
  <si>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</si>
  <si>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</si>
  <si>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</si>
  <si>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</si>
  <si>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</si>
  <si>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</si>
  <si>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</si>
  <si>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</si>
  <si>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</si>
  <si>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</si>
  <si>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</si>
  <si>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</si>
  <si>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</si>
  <si>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</si>
  <si>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</si>
  <si>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</si>
  <si>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</si>
  <si>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</si>
  <si>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</si>
  <si>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</si>
  <si>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</si>
  <si>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</si>
  <si>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</si>
  <si>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</si>
  <si>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</si>
  <si>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</si>
  <si>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</si>
  <si>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</si>
  <si>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</si>
  <si>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</si>
  <si>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</si>
  <si>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</si>
  <si>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</si>
  <si>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</si>
  <si>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</si>
  <si>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</si>
  <si>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</si>
  <si>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</si>
  <si>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</si>
  <si>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</si>
  <si>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</si>
  <si>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</si>
  <si>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</si>
  <si>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</si>
  <si>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</si>
  <si>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</si>
  <si>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</si>
  <si>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</si>
  <si>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</si>
  <si>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</si>
  <si>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</si>
  <si>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</si>
  <si>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</si>
  <si>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</si>
  <si>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</si>
  <si>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</si>
  <si>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</si>
  <si>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</si>
  <si>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</si>
  <si>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</si>
  <si>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</si>
  <si>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</si>
  <si>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</si>
  <si>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</si>
  <si>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</si>
  <si>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</si>
  <si>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</si>
  <si>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</si>
  <si>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</si>
  <si>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</si>
  <si>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</si>
  <si>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</si>
  <si>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</si>
  <si>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</si>
  <si>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</si>
  <si>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</si>
  <si>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</si>
  <si>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</si>
  <si>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</si>
  <si>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</si>
  <si>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</si>
  <si>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</si>
  <si>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</si>
  <si>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</si>
  <si>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</si>
  <si>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</si>
  <si>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</si>
  <si>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</si>
  <si>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</si>
  <si>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</si>
  <si>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</si>
  <si>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</si>
  <si>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</si>
  <si>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</si>
  <si>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</si>
  <si>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</si>
  <si>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</si>
  <si>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</si>
  <si>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</si>
  <si>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</si>
  <si>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</si>
  <si>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</si>
  <si>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</si>
  <si>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</si>
  <si>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</si>
  <si>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</si>
  <si>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</si>
  <si>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</si>
  <si>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</si>
  <si>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</si>
  <si>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</si>
  <si>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</si>
  <si>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</si>
  <si>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</si>
  <si>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</si>
  <si>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</si>
  <si>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</si>
  <si>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</si>
  <si>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</si>
  <si>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</si>
  <si>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</si>
  <si>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</si>
  <si>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</si>
  <si>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</si>
  <si>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</si>
  <si>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</si>
  <si>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</si>
  <si>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</si>
  <si>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</si>
  <si>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</si>
  <si>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</si>
  <si>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</si>
  <si>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</si>
  <si>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</si>
  <si>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</si>
  <si>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</si>
  <si>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</si>
  <si>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</si>
  <si>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</si>
  <si>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</si>
  <si>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</si>
  <si>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</si>
  <si>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</si>
  <si>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</si>
  <si>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</si>
  <si>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</si>
  <si>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</si>
  <si>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</si>
  <si>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</si>
  <si>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</si>
  <si>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</si>
  <si>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</si>
  <si>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</si>
  <si>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</si>
  <si>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</si>
  <si>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</si>
  <si>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</si>
  <si>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</si>
  <si>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</si>
  <si>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</si>
  <si>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</si>
  <si>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</si>
  <si>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</si>
  <si>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</si>
  <si>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</si>
  <si>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</si>
  <si>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</si>
  <si>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</si>
  <si>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</si>
  <si>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</si>
  <si>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</si>
  <si>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</si>
  <si>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</si>
  <si>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</si>
  <si>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</si>
  <si>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</si>
  <si>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</si>
  <si>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</si>
  <si>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</si>
  <si>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</si>
  <si>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</si>
  <si>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</si>
  <si>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</si>
  <si>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</si>
  <si>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</si>
  <si>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</si>
  <si>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</si>
  <si>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</si>
  <si>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</si>
  <si>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</si>
  <si>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</si>
  <si>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</si>
  <si>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</si>
  <si>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</si>
  <si>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</si>
  <si>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</si>
  <si>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</si>
  <si>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</si>
  <si>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</si>
  <si>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</si>
  <si>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</si>
  <si>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</si>
  <si>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</si>
  <si>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</si>
  <si>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</si>
  <si>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</si>
  <si>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</si>
  <si>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</si>
  <si>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</si>
  <si>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</si>
  <si>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</si>
  <si>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</si>
  <si>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</si>
  <si>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</si>
  <si>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</si>
  <si>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</si>
  <si>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</si>
  <si>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</si>
  <si>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</si>
  <si>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</si>
  <si>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</si>
  <si>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</si>
  <si>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</si>
  <si>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</si>
  <si>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</si>
  <si>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</si>
  <si>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</si>
  <si>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</si>
  <si>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</si>
  <si>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</si>
  <si>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</si>
  <si>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</si>
  <si>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</si>
  <si>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</si>
  <si>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</si>
  <si>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</si>
  <si>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</si>
  <si>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</si>
  <si>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</si>
  <si>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</si>
  <si>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</si>
  <si>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</si>
  <si>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</si>
  <si>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</si>
  <si>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</si>
  <si>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</si>
  <si>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</si>
  <si>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</si>
  <si>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</si>
  <si>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</si>
  <si>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</si>
  <si>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</si>
  <si>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</si>
  <si>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</si>
  <si>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</si>
  <si>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</si>
  <si>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</si>
  <si>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</si>
  <si>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</si>
  <si>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</si>
  <si>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</si>
  <si>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</si>
  <si>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</si>
  <si>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</si>
  <si>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</si>
  <si>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</si>
  <si>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</si>
  <si>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</si>
  <si>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</si>
  <si>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</si>
  <si>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</si>
  <si>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</si>
  <si>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</si>
  <si>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</si>
  <si>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</si>
  <si>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</si>
  <si>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</si>
  <si>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</si>
  <si>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</si>
  <si>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</si>
  <si>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</si>
  <si>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</si>
  <si>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</si>
  <si>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</si>
  <si>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</si>
  <si>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</si>
  <si>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</si>
  <si>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</si>
  <si>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</si>
  <si>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</si>
  <si>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</si>
  <si>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</si>
  <si>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</si>
  <si>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</si>
  <si>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</si>
  <si>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</si>
  <si>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</si>
  <si>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</si>
  <si>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</si>
  <si>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</si>
  <si>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</si>
  <si>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</si>
  <si>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</si>
  <si>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</si>
  <si>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</si>
  <si>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</si>
  <si>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</si>
  <si>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</si>
  <si>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</si>
  <si>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</si>
  <si>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</si>
  <si>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</si>
  <si>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</si>
  <si>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</si>
  <si>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</si>
  <si>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</si>
  <si>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</si>
  <si>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</si>
  <si>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</si>
  <si>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</si>
  <si>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</si>
  <si>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</si>
  <si>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</si>
  <si>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</si>
  <si>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</si>
  <si>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</si>
  <si>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</si>
  <si>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</si>
  <si>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</si>
  <si>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</si>
  <si>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</si>
  <si>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</si>
  <si>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</si>
  <si>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</si>
  <si>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</si>
  <si>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</si>
  <si>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</si>
  <si>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</si>
  <si>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</si>
  <si>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</si>
  <si>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</si>
  <si>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</si>
  <si>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</si>
  <si>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</si>
  <si>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</si>
  <si>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</si>
  <si>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</si>
  <si>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</si>
  <si>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</si>
  <si>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</si>
  <si>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</si>
  <si>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</si>
  <si>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</si>
  <si>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</si>
  <si>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</si>
  <si>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</si>
  <si>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</si>
  <si>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</si>
  <si>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</si>
  <si>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</si>
  <si>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</si>
  <si>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</si>
  <si>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</si>
  <si>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</si>
  <si>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</si>
  <si>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</si>
  <si>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</si>
  <si>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</si>
  <si>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</si>
  <si>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</si>
  <si>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</si>
  <si>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</si>
  <si>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</si>
  <si>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</si>
  <si>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</si>
  <si>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</si>
  <si>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</si>
  <si>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</si>
  <si>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</si>
  <si>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</si>
  <si>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</si>
  <si>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</si>
  <si>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</si>
  <si>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</si>
  <si>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</si>
  <si>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</si>
  <si>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</si>
  <si>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</si>
  <si>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</si>
  <si>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</si>
  <si>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</si>
  <si>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</si>
  <si>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</si>
  <si>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</si>
  <si>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</si>
  <si>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</si>
  <si>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</si>
  <si>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</si>
  <si>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</si>
  <si>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</si>
  <si>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</si>
  <si>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</si>
  <si>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</si>
  <si>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</si>
  <si>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</si>
  <si>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</si>
  <si>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</si>
  <si>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</si>
  <si>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</si>
  <si>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</si>
  <si>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</si>
  <si>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</si>
  <si>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</si>
  <si>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</si>
  <si>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</si>
  <si>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</si>
  <si>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</si>
  <si>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</si>
  <si>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</si>
  <si>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</si>
  <si>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</si>
  <si>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</si>
  <si>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</si>
  <si>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</si>
  <si>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</si>
  <si>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</si>
  <si>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</si>
  <si>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</si>
  <si>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</si>
  <si>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</si>
  <si>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</si>
  <si>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</si>
  <si>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</si>
  <si>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</si>
  <si>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</si>
  <si>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</si>
  <si>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</si>
  <si>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</si>
  <si>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</si>
  <si>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</si>
  <si>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</si>
  <si>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</si>
  <si>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</si>
  <si>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</si>
  <si>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</si>
  <si>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</si>
  <si>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</si>
  <si>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</si>
  <si>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</si>
  <si>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</si>
  <si>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</si>
  <si>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</si>
  <si>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</si>
  <si>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</si>
  <si>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</si>
  <si>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</si>
  <si>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</si>
  <si>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</si>
  <si>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</si>
  <si>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</si>
  <si>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</si>
  <si>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</si>
  <si>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</si>
  <si>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</si>
  <si>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</si>
  <si>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</si>
  <si>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</si>
  <si>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</si>
  <si>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</si>
  <si>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</si>
  <si>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</si>
  <si>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</si>
  <si>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</si>
  <si>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</si>
  <si>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</si>
  <si>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</si>
  <si>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</si>
  <si>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</si>
  <si>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</si>
  <si>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</si>
  <si>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</si>
  <si>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</si>
  <si>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</si>
  <si>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</si>
  <si>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</si>
  <si>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</si>
  <si>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</si>
  <si>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</si>
  <si>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</si>
  <si>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</si>
  <si>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</si>
  <si>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</si>
  <si>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</si>
  <si>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</si>
  <si>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</si>
  <si>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</si>
  <si>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</si>
  <si>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</si>
  <si>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</si>
  <si>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</si>
  <si>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</si>
  <si>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</si>
  <si>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</si>
  <si>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</si>
  <si>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</si>
  <si>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</si>
  <si>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</si>
  <si>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</si>
  <si>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</si>
  <si>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</si>
  <si>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</si>
  <si>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</si>
  <si>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</si>
  <si>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</si>
  <si>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</si>
  <si>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</si>
  <si>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</si>
  <si>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</si>
  <si>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</si>
  <si>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</si>
  <si>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</si>
  <si>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</si>
  <si>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</si>
  <si>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</si>
  <si>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</si>
  <si>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</si>
  <si>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</si>
  <si>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</si>
  <si>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</si>
  <si>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</si>
  <si>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</si>
  <si>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</si>
  <si>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</si>
  <si>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</si>
  <si>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</si>
  <si>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</si>
  <si>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</si>
  <si>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</si>
  <si>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</si>
  <si>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</si>
  <si>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</si>
  <si>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</si>
  <si>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</si>
  <si>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</si>
  <si>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</si>
  <si>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</si>
  <si>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</si>
  <si>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</si>
  <si>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</si>
  <si>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</si>
  <si>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</si>
  <si>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</si>
  <si>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</si>
  <si>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</si>
  <si>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</si>
  <si>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</si>
  <si>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</si>
  <si>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</si>
  <si>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</si>
  <si>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</si>
  <si>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</si>
  <si>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</si>
  <si>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</si>
  <si>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</si>
  <si>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</si>
  <si>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</si>
  <si>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</si>
  <si>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</si>
  <si>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</si>
  <si>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</si>
  <si>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</si>
  <si>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</si>
  <si>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</si>
  <si>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</si>
  <si>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</si>
  <si>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</si>
  <si>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</si>
  <si>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</si>
  <si>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</si>
  <si>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</si>
  <si>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</si>
  <si>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</si>
  <si>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</si>
  <si>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</si>
  <si>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</si>
  <si>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</si>
  <si>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</si>
  <si>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</si>
  <si>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</si>
  <si>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</si>
  <si>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</si>
  <si>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</si>
  <si>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</si>
  <si>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</si>
  <si>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</si>
  <si>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</si>
  <si>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</si>
  <si>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</si>
  <si>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</si>
  <si>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</si>
  <si>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</si>
  <si>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</si>
  <si>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</si>
  <si>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</si>
  <si>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</si>
  <si>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</si>
  <si>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</si>
  <si>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</si>
  <si>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</si>
  <si>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</si>
  <si>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</si>
  <si>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</si>
  <si>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</si>
  <si>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</si>
  <si>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</si>
  <si>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</si>
  <si>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</si>
  <si>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</si>
  <si>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</si>
  <si>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</si>
  <si>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</si>
  <si>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</si>
  <si>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</si>
  <si>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</si>
  <si>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</si>
  <si>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</si>
  <si>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</si>
  <si>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</si>
  <si>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</si>
  <si>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</si>
  <si>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</si>
  <si>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</si>
  <si>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</si>
  <si>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</si>
  <si>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</si>
  <si>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</si>
  <si>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</si>
  <si>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</si>
  <si>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</si>
  <si>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</si>
  <si>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</si>
  <si>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</si>
  <si>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</si>
  <si>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</si>
  <si>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</si>
  <si>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</si>
  <si>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</si>
  <si>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</si>
  <si>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</si>
  <si>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</si>
  <si>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</si>
  <si>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</si>
  <si>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</si>
  <si>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</si>
  <si>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</si>
  <si>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</si>
  <si>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</si>
  <si>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</si>
  <si>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</si>
  <si>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</si>
  <si>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</si>
  <si>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</si>
  <si>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</si>
  <si>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</si>
  <si>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</si>
  <si>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</si>
  <si>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</si>
  <si>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</si>
  <si>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</si>
  <si>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</si>
  <si>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</si>
  <si>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</si>
  <si>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</si>
  <si>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</si>
  <si>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</si>
  <si>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</si>
  <si>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</si>
  <si>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</si>
  <si>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</si>
  <si>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</si>
  <si>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</si>
  <si>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</si>
  <si>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</si>
  <si>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</si>
  <si>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</si>
  <si>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</si>
  <si>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</si>
  <si>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</si>
  <si>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</si>
  <si>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</si>
  <si>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</si>
  <si>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</si>
  <si>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</si>
  <si>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</si>
  <si>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</si>
  <si>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</si>
  <si>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</si>
  <si>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</si>
  <si>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</si>
  <si>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</si>
  <si>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</si>
  <si>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</si>
  <si>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</si>
  <si>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</si>
  <si>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</si>
  <si>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</si>
  <si>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</si>
  <si>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</si>
  <si>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</si>
  <si>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</si>
  <si>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</si>
  <si>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</si>
  <si>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</si>
  <si>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</si>
  <si>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</si>
  <si>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</si>
  <si>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</si>
  <si>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</si>
  <si>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</si>
  <si>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</si>
  <si>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</si>
  <si>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</si>
  <si>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</si>
  <si>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</si>
  <si>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</si>
  <si>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</si>
  <si>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</si>
  <si>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</si>
  <si>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</si>
  <si>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</si>
  <si>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</si>
  <si>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</si>
  <si>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</si>
  <si>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</si>
  <si>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</si>
  <si>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</si>
  <si>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</si>
  <si>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</si>
  <si>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</si>
  <si>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</si>
  <si>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</si>
  <si>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</si>
  <si>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</si>
  <si>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</si>
  <si>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</si>
  <si>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</si>
  <si>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</si>
  <si>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</si>
  <si>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</si>
  <si>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</si>
  <si>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</si>
  <si>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</si>
  <si>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</si>
  <si>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</si>
  <si>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</si>
  <si>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</si>
  <si>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</si>
  <si>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</si>
  <si>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</si>
  <si>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</si>
  <si>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</si>
  <si>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</si>
  <si>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</si>
  <si>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</si>
  <si>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</si>
  <si>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</si>
  <si>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</si>
  <si>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</si>
  <si>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</si>
  <si>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</si>
  <si>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</si>
  <si>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</si>
  <si>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</si>
  <si>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</si>
  <si>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</si>
  <si>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</si>
  <si>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</si>
  <si>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</si>
  <si>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</si>
  <si>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</si>
  <si>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</si>
  <si>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</si>
  <si>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</si>
  <si>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</si>
  <si>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</si>
  <si>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</si>
  <si>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</si>
  <si>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</si>
  <si>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</si>
  <si>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</si>
  <si>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</si>
  <si>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</si>
  <si>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</si>
  <si>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</si>
  <si>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</si>
  <si>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</si>
  <si>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</si>
  <si>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</si>
  <si>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</si>
  <si>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</si>
  <si>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</si>
  <si>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</si>
  <si>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</si>
  <si>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</si>
  <si>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</si>
  <si>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</si>
  <si>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</si>
  <si>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</si>
  <si>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</si>
  <si>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</si>
  <si>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</si>
  <si>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</si>
  <si>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</si>
  <si>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</si>
  <si>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</si>
  <si>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</si>
  <si>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</si>
  <si>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</si>
  <si>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</si>
  <si>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</si>
  <si>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</si>
  <si>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</si>
  <si>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</si>
  <si>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</si>
  <si>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</si>
  <si>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</si>
  <si>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</si>
  <si>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</si>
  <si>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</si>
  <si>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</si>
  <si>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</si>
  <si>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</si>
  <si>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</si>
  <si>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</si>
  <si>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</si>
  <si>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</si>
  <si>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</si>
  <si>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</si>
  <si>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</si>
  <si>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</si>
  <si>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</si>
  <si>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</si>
  <si>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</si>
  <si>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</si>
  <si>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</si>
  <si>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</si>
  <si>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</si>
  <si>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</si>
  <si>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</si>
  <si>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</si>
  <si>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</si>
  <si>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</si>
  <si>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</si>
  <si>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</si>
  <si>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</si>
  <si>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</si>
  <si>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</si>
  <si>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</si>
  <si>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</si>
  <si>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</si>
  <si>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</si>
  <si>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</si>
  <si>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</si>
  <si>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</si>
  <si>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</si>
  <si>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</si>
  <si>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</si>
  <si>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</si>
  <si>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</si>
  <si>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</si>
  <si>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</si>
  <si>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</si>
  <si>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</si>
  <si>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</si>
  <si>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</si>
  <si>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</si>
  <si>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</si>
  <si>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</si>
  <si>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</si>
  <si>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</si>
  <si>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</si>
  <si>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</si>
  <si>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</si>
  <si>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</si>
  <si>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</si>
  <si>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</si>
  <si>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</si>
  <si>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</si>
  <si>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</si>
  <si>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</si>
  <si>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</si>
  <si>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</si>
  <si>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</si>
  <si>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</si>
  <si>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</si>
  <si>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</si>
  <si>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</si>
  <si>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</si>
  <si>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</si>
  <si>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</si>
  <si>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</si>
  <si>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</si>
  <si>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</si>
  <si>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</si>
  <si>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</si>
  <si>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</si>
  <si>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</si>
  <si>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</si>
  <si>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</si>
  <si>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</si>
  <si>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</si>
  <si>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</si>
  <si>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</si>
  <si>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</si>
  <si>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</si>
  <si>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</si>
  <si>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</si>
  <si>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</si>
  <si>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</si>
  <si>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</si>
  <si>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</si>
  <si>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</si>
  <si>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</si>
  <si>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</si>
  <si>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</si>
  <si>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</si>
  <si>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</si>
  <si>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</si>
  <si>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</si>
  <si>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</si>
  <si>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</si>
  <si>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</si>
  <si>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</si>
  <si>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</si>
  <si>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</si>
  <si>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</si>
  <si>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</si>
  <si>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</si>
  <si>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</si>
  <si>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</si>
  <si>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</si>
  <si>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</si>
  <si>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</si>
  <si>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</si>
  <si>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</si>
  <si>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</si>
  <si>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</si>
  <si>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</si>
  <si>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</si>
  <si>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</si>
  <si>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</si>
  <si>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</si>
  <si>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</si>
  <si>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</si>
  <si>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</si>
  <si>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</si>
  <si>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</si>
  <si>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</si>
  <si>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</si>
  <si>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</si>
  <si>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</si>
  <si>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</si>
  <si>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</si>
  <si>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</si>
  <si>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</si>
  <si>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</si>
  <si>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</si>
  <si>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</si>
  <si>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</si>
  <si>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</si>
  <si>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</si>
  <si>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</si>
  <si>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</si>
  <si>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</si>
  <si>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</si>
  <si>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</si>
  <si>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</si>
  <si>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</si>
  <si>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</si>
  <si>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</si>
  <si>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</si>
  <si>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</si>
  <si>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</si>
  <si>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</si>
  <si>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</si>
  <si>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</si>
  <si>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</si>
  <si>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</si>
  <si>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</si>
  <si>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</si>
  <si>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</si>
  <si>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</si>
  <si>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</si>
  <si>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</si>
  <si>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</si>
  <si>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</si>
  <si>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</si>
  <si>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</si>
  <si>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</si>
  <si>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</si>
  <si>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</si>
  <si>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</si>
  <si>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</si>
  <si>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</si>
  <si>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</si>
  <si>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</si>
  <si>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</si>
  <si>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</si>
  <si>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</si>
  <si>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</si>
  <si>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</si>
  <si>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</si>
  <si>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</si>
  <si>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</si>
  <si>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</si>
  <si>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</si>
  <si>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</si>
  <si>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</si>
  <si>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</si>
  <si>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</si>
  <si>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</si>
  <si>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</si>
  <si>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</si>
  <si>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</si>
  <si>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</si>
  <si>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</si>
  <si>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</si>
  <si>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</si>
  <si>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</si>
  <si>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</si>
  <si>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</si>
  <si>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</si>
  <si>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</si>
  <si>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</si>
  <si>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</si>
  <si>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</si>
  <si>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</si>
  <si>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</si>
  <si>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</si>
  <si>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</si>
  <si>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</si>
  <si>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</si>
  <si>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</si>
  <si>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</si>
  <si>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</si>
  <si>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</si>
  <si>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</si>
  <si>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</si>
  <si>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</si>
  <si>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</si>
  <si>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</si>
  <si>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</si>
  <si>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</si>
  <si>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</si>
  <si>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</si>
  <si>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</si>
  <si>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</si>
  <si>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</si>
  <si>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</si>
  <si>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</si>
  <si>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</si>
  <si>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</si>
  <si>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</si>
  <si>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</si>
  <si>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</si>
  <si>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</si>
  <si>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</si>
  <si>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</si>
  <si>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</si>
  <si>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</si>
  <si>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</si>
  <si>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</si>
  <si>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</si>
  <si>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</si>
  <si>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</si>
  <si>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</si>
  <si>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</si>
  <si>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</si>
  <si>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</si>
  <si>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</si>
  <si>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</si>
  <si>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</si>
  <si>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</si>
  <si>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</si>
  <si>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</si>
  <si>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</si>
  <si>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</si>
  <si>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</si>
  <si>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</si>
  <si>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</si>
  <si>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</si>
  <si>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</si>
  <si>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</si>
  <si>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</si>
  <si>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</si>
  <si>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</si>
  <si>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</si>
  <si>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</si>
  <si>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</si>
  <si>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</si>
  <si>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</si>
  <si>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</si>
  <si>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</si>
  <si>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</si>
  <si>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</si>
  <si>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</si>
  <si>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</si>
  <si>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</si>
  <si>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</si>
  <si>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</si>
  <si>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</si>
  <si>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</si>
  <si>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</si>
  <si>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</si>
  <si>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</si>
  <si>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</si>
  <si>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</si>
  <si>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</si>
  <si>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</si>
  <si>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</si>
  <si>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</si>
  <si>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</si>
  <si>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</si>
  <si>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</si>
  <si>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</si>
  <si>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</si>
  <si>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</si>
  <si>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</si>
  <si>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</si>
  <si>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</si>
  <si>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</si>
  <si>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</si>
  <si>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</si>
  <si>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</si>
  <si>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</si>
  <si>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</si>
  <si>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</si>
  <si>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</si>
  <si>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</si>
  <si>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</si>
  <si>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</si>
  <si>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</si>
  <si>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</si>
  <si>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</si>
  <si>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</si>
  <si>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</si>
  <si>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</si>
  <si>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</si>
  <si>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</si>
  <si>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</si>
  <si>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</si>
  <si>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</si>
  <si>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</si>
  <si>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</si>
  <si>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</si>
  <si>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</si>
  <si>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</si>
  <si>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</si>
  <si>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</si>
  <si>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</si>
  <si>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</si>
  <si>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</si>
  <si>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</si>
  <si>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</si>
  <si>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</si>
  <si>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</si>
  <si>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</si>
  <si>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</si>
  <si>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</si>
  <si>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</si>
  <si>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</si>
  <si>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</si>
  <si>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</si>
  <si>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</si>
  <si>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</si>
  <si>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</si>
  <si>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</si>
  <si>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</si>
  <si>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</si>
  <si>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</si>
  <si>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</si>
  <si>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</si>
  <si>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</si>
  <si>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</si>
  <si>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</si>
  <si>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</si>
  <si>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</si>
  <si>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</si>
  <si>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</si>
  <si>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</si>
  <si>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</si>
  <si>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</si>
  <si>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</si>
  <si>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</si>
  <si>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</si>
  <si>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</si>
  <si>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</si>
  <si>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</si>
  <si>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</si>
  <si>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</si>
  <si>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</si>
  <si>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</si>
  <si>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</si>
  <si>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</si>
  <si>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</si>
  <si>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</si>
  <si>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</si>
  <si>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</si>
  <si>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</si>
  <si>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</si>
  <si>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</si>
  <si>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</si>
  <si>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</si>
  <si>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</si>
  <si>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</si>
  <si>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</si>
  <si>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</si>
  <si>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</si>
  <si>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</si>
  <si>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</si>
  <si>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</si>
  <si>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</si>
  <si>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</si>
  <si>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</si>
  <si>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</si>
  <si>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</si>
  <si>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</si>
  <si>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</si>
  <si>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</si>
  <si>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</si>
  <si>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</si>
  <si>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</si>
  <si>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</si>
  <si>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</si>
  <si>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</si>
  <si>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</si>
  <si>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</si>
  <si>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</si>
  <si>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</si>
  <si>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</si>
  <si>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</si>
  <si>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</si>
  <si>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</si>
  <si>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</si>
  <si>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</si>
  <si>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</si>
  <si>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</si>
  <si>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</si>
  <si>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</si>
  <si>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</si>
  <si>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</si>
  <si>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</si>
  <si>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</si>
  <si>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</si>
  <si>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</si>
  <si>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</si>
  <si>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</si>
  <si>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</si>
  <si>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</si>
  <si>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</si>
  <si>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</si>
  <si>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</si>
  <si>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</si>
  <si>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</si>
  <si>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</si>
  <si>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</si>
  <si>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</si>
  <si>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</si>
  <si>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</si>
  <si>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</si>
  <si>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</si>
  <si>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</si>
  <si>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</si>
  <si>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</si>
  <si>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</si>
  <si>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</si>
  <si>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</si>
  <si>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</si>
  <si>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</si>
  <si>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</si>
  <si>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</si>
  <si>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</si>
  <si>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</si>
  <si>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</si>
  <si>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</si>
  <si>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</si>
  <si>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</si>
  <si>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</si>
  <si>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</si>
  <si>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</si>
  <si>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</si>
  <si>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</si>
  <si>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</si>
  <si>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</si>
  <si>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</si>
  <si>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</si>
  <si>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</si>
  <si>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</si>
  <si>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</si>
  <si>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</si>
  <si>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</si>
  <si>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</si>
  <si>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</si>
  <si>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</si>
  <si>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</si>
  <si>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</si>
  <si>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</si>
  <si>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</si>
  <si>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</si>
  <si>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</si>
  <si>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</si>
  <si>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</si>
  <si>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</si>
  <si>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</si>
  <si>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</si>
  <si>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</si>
  <si>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</si>
  <si>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</si>
  <si>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</si>
  <si>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</si>
  <si>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</si>
  <si>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</si>
  <si>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</si>
  <si>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</si>
  <si>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</si>
  <si>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</si>
  <si>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</si>
  <si>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</si>
  <si>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</si>
  <si>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</si>
  <si>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</si>
  <si>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</si>
  <si>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</si>
  <si>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</si>
  <si>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</si>
  <si>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</si>
  <si>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</si>
  <si>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</si>
  <si>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</si>
  <si>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</si>
  <si>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</si>
  <si>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</si>
  <si>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</si>
  <si>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</si>
  <si>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</si>
  <si>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</si>
  <si>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</si>
  <si>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</si>
  <si>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</si>
  <si>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</si>
  <si>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</si>
  <si>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</si>
  <si>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</si>
  <si>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</si>
  <si>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</si>
  <si>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</si>
  <si>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</si>
  <si>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</si>
  <si>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</si>
  <si>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</si>
  <si>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</si>
  <si>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</si>
  <si>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</si>
  <si>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</si>
  <si>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</si>
  <si>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</si>
  <si>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</si>
  <si>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</si>
  <si>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</si>
  <si>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</si>
  <si>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</si>
  <si>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</si>
  <si>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</si>
  <si>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</si>
  <si>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</si>
  <si>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</si>
  <si>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</si>
  <si>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</si>
  <si>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</si>
  <si>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</si>
  <si>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</si>
  <si>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</si>
  <si>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</si>
  <si>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</si>
  <si>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</si>
  <si>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</si>
  <si>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</si>
  <si>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</si>
  <si>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</si>
  <si>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</si>
  <si>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</si>
  <si>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</si>
  <si>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</si>
  <si>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</si>
  <si>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</si>
  <si>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</si>
  <si>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</si>
  <si>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</si>
  <si>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</si>
  <si>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</si>
  <si>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</si>
  <si>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</si>
  <si>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</si>
  <si>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</si>
  <si>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</si>
  <si>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</si>
  <si>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</si>
  <si>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</si>
  <si>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</si>
  <si>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</si>
  <si>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</si>
  <si>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</si>
  <si>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</si>
  <si>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</si>
  <si>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</si>
  <si>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</si>
  <si>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</si>
  <si>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</si>
  <si>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</si>
  <si>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</si>
  <si>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</si>
  <si>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</si>
  <si>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</si>
  <si>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</si>
  <si>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</si>
  <si>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</si>
  <si>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</si>
  <si>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</si>
  <si>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</si>
  <si>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</si>
  <si>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</si>
  <si>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</si>
  <si>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</si>
  <si>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</si>
  <si>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</si>
  <si>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</si>
  <si>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</si>
  <si>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</si>
  <si>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</si>
  <si>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</si>
  <si>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</si>
  <si>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</si>
  <si>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</si>
  <si>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</si>
  <si>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</si>
  <si>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</si>
  <si>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</si>
  <si>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</si>
  <si>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</si>
  <si>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</si>
  <si>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</si>
  <si>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</si>
  <si>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</si>
  <si>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</si>
  <si>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</si>
  <si>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</si>
  <si>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</si>
  <si>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</si>
  <si>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</si>
  <si>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</si>
  <si>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</si>
  <si>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</si>
  <si>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</si>
  <si>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</si>
  <si>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</si>
  <si>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</si>
  <si>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</si>
  <si>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</si>
  <si>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</si>
  <si>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</si>
  <si>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</si>
  <si>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</si>
  <si>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</si>
  <si>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</si>
  <si>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</si>
  <si>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</si>
  <si>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</si>
  <si>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</si>
  <si>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</si>
  <si>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</si>
  <si>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</si>
  <si>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</si>
  <si>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</si>
  <si>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</si>
  <si>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</si>
  <si>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</si>
  <si>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</si>
  <si>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</si>
  <si>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</si>
  <si>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</si>
  <si>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</si>
  <si>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</si>
  <si>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</si>
  <si>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</si>
  <si>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</si>
  <si>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</si>
  <si>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</si>
  <si>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</si>
  <si>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</si>
  <si>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</si>
  <si>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</si>
  <si>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</si>
  <si>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</si>
  <si>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</si>
  <si>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</si>
  <si>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</si>
  <si>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</si>
  <si>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</si>
  <si>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</si>
  <si>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</si>
  <si>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</si>
  <si>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</si>
  <si>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</si>
  <si>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</si>
  <si>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</si>
  <si>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</si>
  <si>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</si>
  <si>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</si>
  <si>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</si>
  <si>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</si>
  <si>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</si>
  <si>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</si>
  <si>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</si>
  <si>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</si>
  <si>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</si>
  <si>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</si>
  <si>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</si>
  <si>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</si>
  <si>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</si>
  <si>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</si>
  <si>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</si>
  <si>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</si>
  <si>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</si>
  <si>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</si>
  <si>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</si>
  <si>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</si>
  <si>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</si>
  <si>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</si>
  <si>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</si>
  <si>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</si>
  <si>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</si>
  <si>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</si>
  <si>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</si>
  <si>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</si>
  <si>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</si>
  <si>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</si>
  <si>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</si>
  <si>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</si>
  <si>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</si>
  <si>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</si>
  <si>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</si>
  <si>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</si>
  <si>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</si>
  <si>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</si>
  <si>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</si>
  <si>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</si>
  <si>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</si>
  <si>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</si>
  <si>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</si>
  <si>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</si>
  <si>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</si>
  <si>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</si>
  <si>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</si>
  <si>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</si>
  <si>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</si>
  <si>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</si>
  <si>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</si>
  <si>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</si>
  <si>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</si>
  <si>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</si>
  <si>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</si>
  <si>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</si>
  <si>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</si>
  <si>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</si>
  <si>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</si>
  <si>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</si>
  <si>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</si>
  <si>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</si>
  <si>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</si>
  <si>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</si>
  <si>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</si>
  <si>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</si>
  <si>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</si>
  <si>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</si>
  <si>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</si>
  <si>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</si>
  <si>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</si>
  <si>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</si>
  <si>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</si>
  <si>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</si>
  <si>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</si>
  <si>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</si>
  <si>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</si>
  <si>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</si>
  <si>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</si>
  <si>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</si>
  <si>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</si>
  <si>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</si>
  <si>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</si>
  <si>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</si>
  <si>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</si>
  <si>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</si>
  <si>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</si>
  <si>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</si>
  <si>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</si>
  <si>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</si>
  <si>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</si>
  <si>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</si>
  <si>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</si>
  <si>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</si>
  <si>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</si>
  <si>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</si>
  <si>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</si>
  <si>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</si>
  <si>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</si>
  <si>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</si>
  <si>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</si>
  <si>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</si>
  <si>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</si>
  <si>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</si>
  <si>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</si>
  <si>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</si>
  <si>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</si>
  <si>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</si>
  <si>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</si>
  <si>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</si>
  <si>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</si>
  <si>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</si>
  <si>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</si>
  <si>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</si>
  <si>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</si>
  <si>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</si>
  <si>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</si>
  <si>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</si>
  <si>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</si>
  <si>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</si>
  <si>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</si>
  <si>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</si>
  <si>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</si>
  <si>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</si>
  <si>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</si>
  <si>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</si>
  <si>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</si>
  <si>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</si>
  <si>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</si>
  <si>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</si>
  <si>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</si>
  <si>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</si>
  <si>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</si>
  <si>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</si>
  <si>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</si>
  <si>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</si>
  <si>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</si>
  <si>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</si>
  <si>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</si>
  <si>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</si>
  <si>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</si>
  <si>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</si>
  <si>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</si>
  <si>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</si>
  <si>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</si>
  <si>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</si>
  <si>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</si>
  <si>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</si>
  <si>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</si>
  <si>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</si>
  <si>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</si>
  <si>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</si>
  <si>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</si>
  <si>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</si>
  <si>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</si>
  <si>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</si>
  <si>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</si>
  <si>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</si>
  <si>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</si>
  <si>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</si>
  <si>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</si>
  <si>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</si>
  <si>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</si>
  <si>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</si>
  <si>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</si>
  <si>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</si>
  <si>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</si>
  <si>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</si>
  <si>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</si>
  <si>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</si>
  <si>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</si>
  <si>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</si>
  <si>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</si>
  <si>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</si>
  <si>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</si>
  <si>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</si>
  <si>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</si>
  <si>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</si>
  <si>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</si>
  <si>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</si>
  <si>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</si>
  <si>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</si>
  <si>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</si>
  <si>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</si>
  <si>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</si>
  <si>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</si>
  <si>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</si>
  <si>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</si>
  <si>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</si>
  <si>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</si>
  <si>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</si>
  <si>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</si>
  <si>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</si>
  <si>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</si>
  <si>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</si>
  <si>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</si>
  <si>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</si>
  <si>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</si>
  <si>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</si>
  <si>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</si>
  <si>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</si>
  <si>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</si>
  <si>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</si>
  <si>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</si>
  <si>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</si>
  <si>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</si>
  <si>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</si>
  <si>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</si>
  <si>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</si>
  <si>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</si>
  <si>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</si>
  <si>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</si>
  <si>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</si>
  <si>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</si>
  <si>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</si>
  <si>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</si>
  <si>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</si>
  <si>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</si>
  <si>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</si>
  <si>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</si>
  <si>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</si>
  <si>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</si>
  <si>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</si>
  <si>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</si>
  <si>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</si>
  <si>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</si>
  <si>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</si>
  <si>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</si>
  <si>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</si>
  <si>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</si>
  <si>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</si>
  <si>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</si>
  <si>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</si>
  <si>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</si>
  <si>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</si>
  <si>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</si>
  <si>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</si>
  <si>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</si>
  <si>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</si>
  <si>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</si>
  <si>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</si>
  <si>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</si>
  <si>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</si>
  <si>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</si>
  <si>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</si>
  <si>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</si>
  <si>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</si>
  <si>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</si>
  <si>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</si>
  <si>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</si>
  <si>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</si>
  <si>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</si>
  <si>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</si>
  <si>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</si>
  <si>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</si>
  <si>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</si>
  <si>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</si>
  <si>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</si>
  <si>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</si>
  <si>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</si>
  <si>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</si>
  <si>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</si>
  <si>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</si>
  <si>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</si>
  <si>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</si>
  <si>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</si>
  <si>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</si>
  <si>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</si>
  <si>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</si>
  <si>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</si>
  <si>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</si>
  <si>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</si>
  <si>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</si>
  <si>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</si>
  <si>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</si>
  <si>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</si>
  <si>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</si>
  <si>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</si>
  <si>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</si>
  <si>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</si>
  <si>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</si>
  <si>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</si>
  <si>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</si>
  <si>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</si>
  <si>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</si>
  <si>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</si>
  <si>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</si>
  <si>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</si>
  <si>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</si>
  <si>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</si>
  <si>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</si>
  <si>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</si>
  <si>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</si>
  <si>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</si>
  <si>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</si>
  <si>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</si>
  <si>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</si>
  <si>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</si>
  <si>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</si>
  <si>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</si>
  <si>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</si>
  <si>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</si>
  <si>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</si>
  <si>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</si>
  <si>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</si>
  <si>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</si>
  <si>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</si>
  <si>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</si>
  <si>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</si>
  <si>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</si>
  <si>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</si>
  <si>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</si>
  <si>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</si>
  <si>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</si>
  <si>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</si>
  <si>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</si>
  <si>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</si>
  <si>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</si>
  <si>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</si>
  <si>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</si>
  <si>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</si>
  <si>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</si>
  <si>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</si>
  <si>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</si>
  <si>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</si>
  <si>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</si>
  <si>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</si>
  <si>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</si>
  <si>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</si>
  <si>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</si>
  <si>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</si>
  <si>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</si>
  <si>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</si>
  <si>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</si>
  <si>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</si>
  <si>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</si>
  <si>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</si>
  <si>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</si>
  <si>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</si>
  <si>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</si>
  <si>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</si>
  <si>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</si>
  <si>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</si>
  <si>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</si>
  <si>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</si>
  <si>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</si>
  <si>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</si>
  <si>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</si>
  <si>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</si>
  <si>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</si>
  <si>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</si>
  <si>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</si>
  <si>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</si>
  <si>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</si>
  <si>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</si>
  <si>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</si>
  <si>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</si>
  <si>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</si>
  <si>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</si>
  <si>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</si>
  <si>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</si>
  <si>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</si>
  <si>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</si>
  <si>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</si>
  <si>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</si>
  <si>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</si>
  <si>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</si>
  <si>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</si>
  <si>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</si>
  <si>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</si>
  <si>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</si>
  <si>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</si>
  <si>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</si>
  <si>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</si>
  <si>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</si>
  <si>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</si>
  <si>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</si>
  <si>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</si>
  <si>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</si>
  <si>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</si>
  <si>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</si>
  <si>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</si>
  <si>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</si>
  <si>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</si>
  <si>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</si>
  <si>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</si>
  <si>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</si>
  <si>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</si>
  <si>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</si>
  <si>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</si>
  <si>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</si>
  <si>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</si>
  <si>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</si>
  <si>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</si>
  <si>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</si>
  <si>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</si>
  <si>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</si>
  <si>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</si>
  <si>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</si>
  <si>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</si>
  <si>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</si>
  <si>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</si>
  <si>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</si>
  <si>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</si>
  <si>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</si>
  <si>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</si>
  <si>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</si>
  <si>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</si>
  <si>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</si>
  <si>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</si>
  <si>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</si>
  <si>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</si>
  <si>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</si>
  <si>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</si>
  <si>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</si>
  <si>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</si>
  <si>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</si>
  <si>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</si>
  <si>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</si>
  <si>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</si>
  <si>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</si>
  <si>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</si>
  <si>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</si>
  <si>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</si>
  <si>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</si>
  <si>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</si>
  <si>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</si>
  <si>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</si>
  <si>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</si>
  <si>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</si>
  <si>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</si>
  <si>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</si>
  <si>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</si>
  <si>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</si>
  <si>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</si>
  <si>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</si>
  <si>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</si>
  <si>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</si>
  <si>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</si>
  <si>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</si>
  <si>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</si>
  <si>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</si>
  <si>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</si>
  <si>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</si>
  <si>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</si>
  <si>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</si>
  <si>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</si>
  <si>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</si>
  <si>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</si>
  <si>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</si>
  <si>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</si>
  <si>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</si>
  <si>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</si>
  <si>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</si>
  <si>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</si>
  <si>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</si>
  <si>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</si>
  <si>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</si>
  <si>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</si>
  <si>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</si>
  <si>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</si>
  <si>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</si>
  <si>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</si>
  <si>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</si>
  <si>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</si>
  <si>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</si>
  <si>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</si>
  <si>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</si>
  <si>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</si>
  <si>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</si>
  <si>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</si>
  <si>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</si>
  <si>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</si>
  <si>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</si>
  <si>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</si>
  <si>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</si>
  <si>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</si>
  <si>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</si>
  <si>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</si>
  <si>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</si>
  <si>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</si>
  <si>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</si>
  <si>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</si>
  <si>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</si>
  <si>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</si>
  <si>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</si>
  <si>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</si>
  <si>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</si>
  <si>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</si>
  <si>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</si>
  <si>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</si>
  <si>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</si>
  <si>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</si>
  <si>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</si>
  <si>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</si>
  <si>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</si>
  <si>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</si>
  <si>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</si>
  <si>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</si>
  <si>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</si>
  <si>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</si>
  <si>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</si>
  <si>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</si>
  <si>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</si>
  <si>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</si>
  <si>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</si>
  <si>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</si>
  <si>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</si>
  <si>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</si>
  <si>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</si>
  <si>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</si>
  <si>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</si>
  <si>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</si>
  <si>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</si>
  <si>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</si>
  <si>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</si>
  <si>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</si>
  <si>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</si>
  <si>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</si>
  <si>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</si>
  <si>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</si>
  <si>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</si>
  <si>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</si>
  <si>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</si>
  <si>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</si>
  <si>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</si>
  <si>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</si>
  <si>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</si>
  <si>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</si>
  <si>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</si>
  <si>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</si>
  <si>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</si>
  <si>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</si>
  <si>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</si>
  <si>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</si>
  <si>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</si>
  <si>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</si>
  <si>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</si>
  <si>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</si>
  <si>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</si>
  <si>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</si>
  <si>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</si>
  <si>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</si>
  <si>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</si>
  <si>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</si>
  <si>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</si>
  <si>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</si>
  <si>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</si>
  <si>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</si>
  <si>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</si>
  <si>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</si>
  <si>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</si>
  <si>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</si>
  <si>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</si>
  <si>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</si>
  <si>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</si>
  <si>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</si>
  <si>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</si>
  <si>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</si>
  <si>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</si>
  <si>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</si>
  <si>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</si>
  <si>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</si>
  <si>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</si>
  <si>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</si>
  <si>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</si>
  <si>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</si>
  <si>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</si>
  <si>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</si>
  <si>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</si>
  <si>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</si>
  <si>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</si>
  <si>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</si>
  <si>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</si>
  <si>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</si>
  <si>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</si>
  <si>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</si>
  <si>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</si>
  <si>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</si>
  <si>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</si>
  <si>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</si>
  <si>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</si>
  <si>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</si>
  <si>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</si>
  <si>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</si>
  <si>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</si>
  <si>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</si>
  <si>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</si>
  <si>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</si>
  <si>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</si>
  <si>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</si>
  <si>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</si>
  <si>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</si>
  <si>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</si>
  <si>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</si>
  <si>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</si>
  <si>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</si>
  <si>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</si>
  <si>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</si>
  <si>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</si>
  <si>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</si>
  <si>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</si>
  <si>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</si>
  <si>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</si>
  <si>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</si>
  <si>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</si>
  <si>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</si>
  <si>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</si>
  <si>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</si>
  <si>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</si>
  <si>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</si>
  <si>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</si>
  <si>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</si>
  <si>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</si>
  <si>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</si>
  <si>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</si>
  <si>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</si>
  <si>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</si>
  <si>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</si>
  <si>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</si>
  <si>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</si>
  <si>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</si>
  <si>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</si>
  <si>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</si>
  <si>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</si>
  <si>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</si>
  <si>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</si>
  <si>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</si>
  <si>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</si>
  <si>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</si>
  <si>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</si>
  <si>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</si>
  <si>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</si>
  <si>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</si>
  <si>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</si>
  <si>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</si>
  <si>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</si>
  <si>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</si>
  <si>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</si>
  <si>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</si>
  <si>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</si>
  <si>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</si>
  <si>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</si>
  <si>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</si>
  <si>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</si>
  <si>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</si>
  <si>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</si>
  <si>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</si>
  <si>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</si>
  <si>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</si>
  <si>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</si>
  <si>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</si>
  <si>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</si>
  <si>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</si>
  <si>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</si>
  <si>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</si>
  <si>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</si>
  <si>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</si>
  <si>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</si>
  <si>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</si>
  <si>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</si>
  <si>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</si>
  <si>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</si>
  <si>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</si>
  <si>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</si>
  <si>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</si>
  <si>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</si>
  <si>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</si>
  <si>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</si>
  <si>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</si>
  <si>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</si>
  <si>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</si>
  <si>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</si>
  <si>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</si>
  <si>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</si>
  <si>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</si>
  <si>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</si>
  <si>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</si>
  <si>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</si>
  <si>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</si>
  <si>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</si>
  <si>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</si>
  <si>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</si>
  <si>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</si>
  <si>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</si>
  <si>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</si>
  <si>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</si>
  <si>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</si>
  <si>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</si>
  <si>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</si>
  <si>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</si>
  <si>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</si>
  <si>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</si>
  <si>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</si>
  <si>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</si>
  <si>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</si>
  <si>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</si>
  <si>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</si>
  <si>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</si>
  <si>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</si>
  <si>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</si>
  <si>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</si>
  <si>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</si>
  <si>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</si>
  <si>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</si>
  <si>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</si>
  <si>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</si>
  <si>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</si>
  <si>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</si>
  <si>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</si>
  <si>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</si>
  <si>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</si>
  <si>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</si>
  <si>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</si>
  <si>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</si>
  <si>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</si>
  <si>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</si>
  <si>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</si>
  <si>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</si>
  <si>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</si>
  <si>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</si>
  <si>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</si>
  <si>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</si>
  <si>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</si>
  <si>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</si>
  <si>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</si>
  <si>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</si>
  <si>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</si>
  <si>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</si>
  <si>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</si>
  <si>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</si>
  <si>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</si>
  <si>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</si>
  <si>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</si>
  <si>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</si>
  <si>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</si>
  <si>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</si>
  <si>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</si>
  <si>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</si>
  <si>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</si>
  <si>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</si>
  <si>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</si>
  <si>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</si>
  <si>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</si>
  <si>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</si>
  <si>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</si>
  <si>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</si>
  <si>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</si>
  <si>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</si>
  <si>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</si>
  <si>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</si>
  <si>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</si>
  <si>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</si>
  <si>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</si>
  <si>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</si>
  <si>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</si>
  <si>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</si>
  <si>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</si>
  <si>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</si>
  <si>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</si>
  <si>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</si>
  <si>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</si>
  <si>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</si>
  <si>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</si>
  <si>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</si>
  <si>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</si>
  <si>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</si>
  <si>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</si>
  <si>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</si>
  <si>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</si>
  <si>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</si>
  <si>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</si>
  <si>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</si>
  <si>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</si>
  <si>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</si>
  <si>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</si>
  <si>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</si>
  <si>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</si>
  <si>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</si>
  <si>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</si>
  <si>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</si>
  <si>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</si>
  <si>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</si>
  <si>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</si>
  <si>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</si>
  <si>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</si>
  <si>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</si>
  <si>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</si>
  <si>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</si>
  <si>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</si>
  <si>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</si>
  <si>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</si>
  <si>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</si>
  <si>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</si>
  <si>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</si>
  <si>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</si>
  <si>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</si>
  <si>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</si>
  <si>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</si>
  <si>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</si>
  <si>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</si>
  <si>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</si>
  <si>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</si>
  <si>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</si>
  <si>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</si>
  <si>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</si>
  <si>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</si>
  <si>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</si>
  <si>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</si>
  <si>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</si>
  <si>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</si>
  <si>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</si>
  <si>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</si>
  <si>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</si>
  <si>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</si>
  <si>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</si>
  <si>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</si>
  <si>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</si>
  <si>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</si>
  <si>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</si>
  <si>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</si>
  <si>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</si>
  <si>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</si>
  <si>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</si>
  <si>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</si>
  <si>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</si>
  <si>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</si>
  <si>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</si>
  <si>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</si>
  <si>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</si>
  <si>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</si>
  <si>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</si>
  <si>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</si>
  <si>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</si>
  <si>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</si>
  <si>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</si>
  <si>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</si>
  <si>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</si>
  <si>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</si>
  <si>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</si>
  <si>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</si>
  <si>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</si>
  <si>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</si>
  <si>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</si>
  <si>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</si>
  <si>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</si>
  <si>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</si>
  <si>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</si>
  <si>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</si>
  <si>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</si>
  <si>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</si>
  <si>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</si>
  <si>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</si>
  <si>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</si>
  <si>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</si>
  <si>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</si>
  <si>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</si>
  <si>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</si>
  <si>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</si>
  <si>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</si>
  <si>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</si>
  <si>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</si>
  <si>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</si>
  <si>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</si>
  <si>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</si>
  <si>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</si>
  <si>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</si>
  <si>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</si>
  <si>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</si>
  <si>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</si>
  <si>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</si>
  <si>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</si>
  <si>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</si>
  <si>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</si>
  <si>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</si>
  <si>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</si>
  <si>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</si>
  <si>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</si>
  <si>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</si>
  <si>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</si>
  <si>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</si>
  <si>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</si>
  <si>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</si>
  <si>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</si>
  <si>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</si>
  <si>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</si>
  <si>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</si>
  <si>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</si>
  <si>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</si>
  <si>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</si>
  <si>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</si>
  <si>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</si>
  <si>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</si>
  <si>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</si>
  <si>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</si>
  <si>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</si>
  <si>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</si>
  <si>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</si>
  <si>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</si>
  <si>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</si>
  <si>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</si>
  <si>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</si>
  <si>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</si>
  <si>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</si>
  <si>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</si>
  <si>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</si>
  <si>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</si>
  <si>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</si>
  <si>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</si>
  <si>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</si>
  <si>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</si>
  <si>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</si>
  <si>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</si>
  <si>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</si>
  <si>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</si>
  <si>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</si>
  <si>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</si>
  <si>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</si>
  <si>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</si>
  <si>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</si>
  <si>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</si>
  <si>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</si>
  <si>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</si>
  <si>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</si>
  <si>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</si>
  <si>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</si>
  <si>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</si>
  <si>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</si>
  <si>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</si>
  <si>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</si>
  <si>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</si>
  <si>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</si>
  <si>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</si>
  <si>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</si>
  <si>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</si>
  <si>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</si>
  <si>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</si>
  <si>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</si>
  <si>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</si>
  <si>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</si>
  <si>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</si>
  <si>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</si>
  <si>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</si>
  <si>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</si>
  <si>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</si>
  <si>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</si>
  <si>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</si>
  <si>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</si>
  <si>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</si>
  <si>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</si>
  <si>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</si>
  <si>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</si>
  <si>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</si>
  <si>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</si>
  <si>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</si>
  <si>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</si>
  <si>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</si>
  <si>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</si>
  <si>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</si>
  <si>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</si>
  <si>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</si>
  <si>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</si>
  <si>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</si>
  <si>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</si>
  <si>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</si>
  <si>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</si>
  <si>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</si>
  <si>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</si>
  <si>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</si>
  <si>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</si>
  <si>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</si>
  <si>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</si>
  <si>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</si>
  <si>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</si>
  <si>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</si>
  <si>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</si>
  <si>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</si>
  <si>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</si>
  <si>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</si>
  <si>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</si>
  <si>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</si>
  <si>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</si>
  <si>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</si>
  <si>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</si>
  <si>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</si>
  <si>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</si>
  <si>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</si>
  <si>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</si>
  <si>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</si>
  <si>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</si>
  <si>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</si>
  <si>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</si>
  <si>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</si>
  <si>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</si>
  <si>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</si>
  <si>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</si>
  <si>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</si>
  <si>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</si>
  <si>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</si>
  <si>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</si>
  <si>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</si>
  <si>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</si>
  <si>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</si>
  <si>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</si>
  <si>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</si>
  <si>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</si>
  <si>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</si>
  <si>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</si>
  <si>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</si>
  <si>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</si>
  <si>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</si>
  <si>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</si>
  <si>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</si>
  <si>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</si>
  <si>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</si>
  <si>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</si>
  <si>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</si>
  <si>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</si>
  <si>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</si>
  <si>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</si>
  <si>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</si>
  <si>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</si>
  <si>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</si>
  <si>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</si>
  <si>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</si>
  <si>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</si>
  <si>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</si>
  <si>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</si>
  <si>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</si>
  <si>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</si>
  <si>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</si>
  <si>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</si>
  <si>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</si>
  <si>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</si>
  <si>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</si>
  <si>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</si>
  <si>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</si>
  <si>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</si>
  <si>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</si>
  <si>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</si>
  <si>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</si>
  <si>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</si>
  <si>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</si>
  <si>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</si>
  <si>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</si>
  <si>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</si>
  <si>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</si>
  <si>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</si>
  <si>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</si>
  <si>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</si>
  <si>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</si>
  <si>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</si>
  <si>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</si>
  <si>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</si>
  <si>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</si>
  <si>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</si>
  <si>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</si>
  <si>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</si>
  <si>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</si>
  <si>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</si>
  <si>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</si>
  <si>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</si>
  <si>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</si>
  <si>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</si>
  <si>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</si>
  <si>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</si>
  <si>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</si>
  <si>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</si>
  <si>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</si>
  <si>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</si>
  <si>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</si>
  <si>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</si>
  <si>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</si>
  <si>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</si>
  <si>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</si>
  <si>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</si>
  <si>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</si>
  <si>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</si>
  <si>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</si>
  <si>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</si>
  <si>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</si>
  <si>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</si>
  <si>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</si>
  <si>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</si>
  <si>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</si>
  <si>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</si>
  <si>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</si>
  <si>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</si>
  <si>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</si>
  <si>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</si>
  <si>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</si>
  <si>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</si>
  <si>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</si>
  <si>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</si>
  <si>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</si>
  <si>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</si>
  <si>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</si>
  <si>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</si>
  <si>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</si>
  <si>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</si>
  <si>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</si>
  <si>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</si>
  <si>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</si>
  <si>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</si>
  <si>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</si>
  <si>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</si>
  <si>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</si>
  <si>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</si>
  <si>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</si>
  <si>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</si>
  <si>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</si>
  <si>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</si>
  <si>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</si>
  <si>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</si>
  <si>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</si>
  <si>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</si>
  <si>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</si>
  <si>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</si>
  <si>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</si>
  <si>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</si>
  <si>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</si>
  <si>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</si>
  <si>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</si>
  <si>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</si>
  <si>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</si>
  <si>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</si>
  <si>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</si>
  <si>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</si>
  <si>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</si>
  <si>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</si>
  <si>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</si>
  <si>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</si>
  <si>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</si>
  <si>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</si>
  <si>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</si>
  <si>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</si>
  <si>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</si>
  <si>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</si>
  <si>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</si>
  <si>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</si>
  <si>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</si>
  <si>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</si>
  <si>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</si>
  <si>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</si>
  <si>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</si>
  <si>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</si>
  <si>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</si>
  <si>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</si>
  <si>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</si>
  <si>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</si>
  <si>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</si>
  <si>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</si>
  <si>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</si>
  <si>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</si>
  <si>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</si>
  <si>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</si>
  <si>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</si>
  <si>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</si>
  <si>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</si>
  <si>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</si>
  <si>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</si>
  <si>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</si>
  <si>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</si>
  <si>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</si>
  <si>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</si>
  <si>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</si>
  <si>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</si>
  <si>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</si>
  <si>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</si>
  <si>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</si>
  <si>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</si>
  <si>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</si>
  <si>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</si>
  <si>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</si>
  <si>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</si>
  <si>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</si>
  <si>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</si>
  <si>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</si>
  <si>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</si>
  <si>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</si>
  <si>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</si>
  <si>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</si>
  <si>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</si>
  <si>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</si>
  <si>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</si>
  <si>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</si>
  <si>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</si>
  <si>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</si>
  <si>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</si>
  <si>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</si>
  <si>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</si>
  <si>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</si>
  <si>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</si>
  <si>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</si>
  <si>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</si>
  <si>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</si>
  <si>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</si>
  <si>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</si>
  <si>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</si>
  <si>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</si>
  <si>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</si>
  <si>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</si>
  <si>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</si>
  <si>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</si>
  <si>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</si>
  <si>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</si>
  <si>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</si>
  <si>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</si>
  <si>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</si>
  <si>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</si>
  <si>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</si>
  <si>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</si>
  <si>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</si>
  <si>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</si>
  <si>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</si>
  <si>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</si>
  <si>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</si>
  <si>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</si>
  <si>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</si>
  <si>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</si>
  <si>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</si>
  <si>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</si>
  <si>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</si>
  <si>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</si>
  <si>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</si>
  <si>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</si>
  <si>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</si>
  <si>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</si>
  <si>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</si>
  <si>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</si>
  <si>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</si>
  <si>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</si>
  <si>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</si>
  <si>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</si>
  <si>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</si>
  <si>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</si>
  <si>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</si>
  <si>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</si>
  <si>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</si>
  <si>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</si>
  <si>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</si>
  <si>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</si>
  <si>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</si>
  <si>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</si>
  <si>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</si>
  <si>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</si>
  <si>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</si>
  <si>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</si>
  <si>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</si>
  <si>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</si>
  <si>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</si>
  <si>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</si>
  <si>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</si>
  <si>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</si>
  <si>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</si>
  <si>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</si>
  <si>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</si>
  <si>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</si>
  <si>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</si>
  <si>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</si>
  <si>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</si>
  <si>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</si>
  <si>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</si>
  <si>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</si>
  <si>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</si>
  <si>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</si>
  <si>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</si>
  <si>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</si>
  <si>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</si>
  <si>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</si>
  <si>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</si>
  <si>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</si>
  <si>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</si>
  <si>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</si>
  <si>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</si>
  <si>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</si>
  <si>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</si>
  <si>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</si>
  <si>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</si>
  <si>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</si>
  <si>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</si>
  <si>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</si>
  <si>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</si>
  <si>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</si>
  <si>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</si>
  <si>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</si>
  <si>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</si>
  <si>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</si>
  <si>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</si>
  <si>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</si>
  <si>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</si>
  <si>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</si>
  <si>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</si>
  <si>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</si>
  <si>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</si>
  <si>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</si>
  <si>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</si>
  <si>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</si>
  <si>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</si>
  <si>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</si>
  <si>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</si>
  <si>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</si>
  <si>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</si>
  <si>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</si>
  <si>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</si>
  <si>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</si>
  <si>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</si>
  <si>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</si>
  <si>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</si>
  <si>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</si>
  <si>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</si>
  <si>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</si>
  <si>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</si>
  <si>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</si>
  <si>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</si>
  <si>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</si>
  <si>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</si>
  <si>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</si>
  <si>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</si>
  <si>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</si>
  <si>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</si>
  <si>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</si>
  <si>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</si>
  <si>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</si>
  <si>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</si>
  <si>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</si>
  <si>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</si>
  <si>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</si>
  <si>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</si>
  <si>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</si>
  <si>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</si>
  <si>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</si>
  <si>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</si>
  <si>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</si>
  <si>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</si>
  <si>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</si>
  <si>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</si>
  <si>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</si>
  <si>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</si>
  <si>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</si>
  <si>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</si>
  <si>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</si>
  <si>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</si>
  <si>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</si>
  <si>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</si>
  <si>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</si>
  <si>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</si>
  <si>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</si>
  <si>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</si>
  <si>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</si>
  <si>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</si>
  <si>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</si>
  <si>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</si>
  <si>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</si>
  <si>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</si>
  <si>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</si>
  <si>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</si>
  <si>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</si>
  <si>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</si>
  <si>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</si>
  <si>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</si>
  <si>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</si>
  <si>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</si>
  <si>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</si>
  <si>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</si>
  <si>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</si>
  <si>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</si>
  <si>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</si>
  <si>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</si>
  <si>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</si>
  <si>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</si>
  <si>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</si>
  <si>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</si>
  <si>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</si>
  <si>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</si>
  <si>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</si>
  <si>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</si>
  <si>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</si>
  <si>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</si>
  <si>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</si>
  <si>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</si>
  <si>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</si>
  <si>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</si>
  <si>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</si>
  <si>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</si>
  <si>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</si>
  <si>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</si>
  <si>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</si>
  <si>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</si>
  <si>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</si>
  <si>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</si>
  <si>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</si>
  <si>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</si>
  <si>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</si>
  <si>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</si>
  <si>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</si>
  <si>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</si>
  <si>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</si>
  <si>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</si>
  <si>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</si>
  <si>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</si>
  <si>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</si>
  <si>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</si>
  <si>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</si>
  <si>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</si>
  <si>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</si>
  <si>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</si>
  <si>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</si>
  <si>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</si>
  <si>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</si>
  <si>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</si>
  <si>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</si>
  <si>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</si>
  <si>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</si>
  <si>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</si>
  <si>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</si>
  <si>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</si>
  <si>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</si>
  <si>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</si>
  <si>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</si>
  <si>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</si>
  <si>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</si>
  <si>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</si>
  <si>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</si>
  <si>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</si>
  <si>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</si>
  <si>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</si>
  <si>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</si>
  <si>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</si>
  <si>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</si>
  <si>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</si>
  <si>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</si>
  <si>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</si>
  <si>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</si>
  <si>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</si>
  <si>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</si>
  <si>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</si>
  <si>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</si>
  <si>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</si>
  <si>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</si>
  <si>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</si>
  <si>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</si>
  <si>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</si>
  <si>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</si>
  <si>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</si>
  <si>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</si>
  <si>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</si>
  <si>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</si>
  <si>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</si>
  <si>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</si>
  <si>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</si>
  <si>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</si>
  <si>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</si>
  <si>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</si>
  <si>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</si>
  <si>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</si>
  <si>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</si>
  <si>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</si>
  <si>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</si>
  <si>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</si>
  <si>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</si>
  <si>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</si>
  <si>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</si>
  <si>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</si>
  <si>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</si>
  <si>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</si>
  <si>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</si>
  <si>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</si>
  <si>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</si>
  <si>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</si>
  <si>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</si>
  <si>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</si>
  <si>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</si>
  <si>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</si>
  <si>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</si>
  <si>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</si>
  <si>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</si>
  <si>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</si>
  <si>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</si>
  <si>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</si>
  <si>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</si>
  <si>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</si>
  <si>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</si>
  <si>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</si>
  <si>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</si>
  <si>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</si>
  <si>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</si>
  <si>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</si>
  <si>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</si>
  <si>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</si>
  <si>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</si>
  <si>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</si>
  <si>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</si>
  <si>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</si>
  <si>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</si>
  <si>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</si>
  <si>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</si>
  <si>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</si>
  <si>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</si>
  <si>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</si>
  <si>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</si>
  <si>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</si>
  <si>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</si>
  <si>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</si>
  <si>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</si>
  <si>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</si>
  <si>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</si>
  <si>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</si>
  <si>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</si>
  <si>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</si>
  <si>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</si>
  <si>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</si>
  <si>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</si>
  <si>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</si>
  <si>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</si>
  <si>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</si>
  <si>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</si>
  <si>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</si>
  <si>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</si>
  <si>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</si>
  <si>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</si>
  <si>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</si>
  <si>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</si>
  <si>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</si>
  <si>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</si>
  <si>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</si>
  <si>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</si>
  <si>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</si>
  <si>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</si>
  <si>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</si>
  <si>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</si>
  <si>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</si>
  <si>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</si>
  <si>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</si>
  <si>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</si>
  <si>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</si>
  <si>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</si>
  <si>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</si>
  <si>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</si>
  <si>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</si>
  <si>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</si>
  <si>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</si>
  <si>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</si>
  <si>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</si>
  <si>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</si>
  <si>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</si>
  <si>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</si>
  <si>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</si>
  <si>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</si>
  <si>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</si>
  <si>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</si>
  <si>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</si>
  <si>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</si>
  <si>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</si>
  <si>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</si>
  <si>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</si>
  <si>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</si>
  <si>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</si>
  <si>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</si>
  <si>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</si>
  <si>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</si>
  <si>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</si>
  <si>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</si>
  <si>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</si>
  <si>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</si>
  <si>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</si>
  <si>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</si>
  <si>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</si>
  <si>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</si>
  <si>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</si>
  <si>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</si>
  <si>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</si>
  <si>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</si>
  <si>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</si>
  <si>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</si>
  <si>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</si>
  <si>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</si>
  <si>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</si>
  <si>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</si>
  <si>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</si>
  <si>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</si>
  <si>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</si>
  <si>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</si>
  <si>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</si>
  <si>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</si>
  <si>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</si>
  <si>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</si>
  <si>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</si>
  <si>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</si>
  <si>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</si>
  <si>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</si>
  <si>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</si>
  <si>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</si>
  <si>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</si>
  <si>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</si>
  <si>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</si>
  <si>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</si>
  <si>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</si>
  <si>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</si>
  <si>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</si>
  <si>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</si>
  <si>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</si>
  <si>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</si>
  <si>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</si>
  <si>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</si>
  <si>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</si>
  <si>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</si>
  <si>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</si>
  <si>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</si>
  <si>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</si>
  <si>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</si>
  <si>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</si>
  <si>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</si>
  <si>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</si>
  <si>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</si>
  <si>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</si>
  <si>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</si>
  <si>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</si>
  <si>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</si>
  <si>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</si>
  <si>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</si>
  <si>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</si>
  <si>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</si>
  <si>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</si>
  <si>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</si>
  <si>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</si>
  <si>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</si>
  <si>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</si>
  <si>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</si>
  <si>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</si>
  <si>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</si>
  <si>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</si>
  <si>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</si>
  <si>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</si>
  <si>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</si>
  <si>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</si>
  <si>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</si>
  <si>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</si>
  <si>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</si>
  <si>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</si>
  <si>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</si>
  <si>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</si>
  <si>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</si>
  <si>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</si>
  <si>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</si>
  <si>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</si>
  <si>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</si>
  <si>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</si>
  <si>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</si>
  <si>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</si>
  <si>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</si>
  <si>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</si>
  <si>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</si>
  <si>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</si>
  <si>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</si>
  <si>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</si>
  <si>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</si>
  <si>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</si>
  <si>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</si>
  <si>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</si>
  <si>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</si>
  <si>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</si>
  <si>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</si>
  <si>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</si>
  <si>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</si>
  <si>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</si>
  <si>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</si>
  <si>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</si>
  <si>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</si>
  <si>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</si>
  <si>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</si>
  <si>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</si>
  <si>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</si>
  <si>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</si>
  <si>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</si>
  <si>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</si>
  <si>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</si>
  <si>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</si>
  <si>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</si>
  <si>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</si>
  <si>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</si>
  <si>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</si>
  <si>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</si>
  <si>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</si>
  <si>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</si>
  <si>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</si>
  <si>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</si>
  <si>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</si>
  <si>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</si>
  <si>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</si>
  <si>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</si>
  <si>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</si>
  <si>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</si>
  <si>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</si>
  <si>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</si>
  <si>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</si>
  <si>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</si>
  <si>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</si>
  <si>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</si>
  <si>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</si>
  <si>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</si>
  <si>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</si>
  <si>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</si>
  <si>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</si>
  <si>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</si>
  <si>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</si>
  <si>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</si>
  <si>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</si>
  <si>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</si>
  <si>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</si>
  <si>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</si>
  <si>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</si>
  <si>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</si>
  <si>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</si>
  <si>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</si>
  <si>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</si>
  <si>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</si>
  <si>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</si>
  <si>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</si>
  <si>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</si>
  <si>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</si>
  <si>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</si>
  <si>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</si>
  <si>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</si>
  <si>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</si>
  <si>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</si>
  <si>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</si>
  <si>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</si>
  <si>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</si>
  <si>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</si>
  <si>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</si>
  <si>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</si>
  <si>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</si>
  <si>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</si>
  <si>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</si>
  <si>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</si>
  <si>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</si>
  <si>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</si>
  <si>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</si>
  <si>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</si>
  <si>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</si>
  <si>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</si>
  <si>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</si>
  <si>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</si>
  <si>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</si>
  <si>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</si>
  <si>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</si>
  <si>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</si>
  <si>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</si>
  <si>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</si>
  <si>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</si>
  <si>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</si>
  <si>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</si>
  <si>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</si>
  <si>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</si>
  <si>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</si>
  <si>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</si>
  <si>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</si>
  <si>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</si>
  <si>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</si>
  <si>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</si>
  <si>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</si>
  <si>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</si>
  <si>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</si>
  <si>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</si>
  <si>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</si>
  <si>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</si>
  <si>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</si>
  <si>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</si>
  <si>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</si>
  <si>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</si>
  <si>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</si>
  <si>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</si>
  <si>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</si>
  <si>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</si>
  <si>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</si>
  <si>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</si>
  <si>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</si>
  <si>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</si>
  <si>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</si>
  <si>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</si>
  <si>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</si>
  <si>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</si>
  <si>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</si>
  <si>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</si>
  <si>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</si>
  <si>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</si>
  <si>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</si>
  <si>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</si>
  <si>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</si>
  <si>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</si>
  <si>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</si>
  <si>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</si>
  <si>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</si>
  <si>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</si>
  <si>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</si>
  <si>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</si>
  <si>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</si>
  <si>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</si>
  <si>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</si>
  <si>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</si>
  <si>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</si>
  <si>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</si>
  <si>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</si>
  <si>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</si>
  <si>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</si>
  <si>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</si>
  <si>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</si>
  <si>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</si>
  <si>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</si>
  <si>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</si>
  <si>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</si>
  <si>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</si>
  <si>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</si>
  <si>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</si>
  <si>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</si>
  <si>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</si>
  <si>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</si>
  <si>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</si>
  <si>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</si>
  <si>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</si>
  <si>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</si>
  <si>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</si>
  <si>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</si>
  <si>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</si>
  <si>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</si>
  <si>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</si>
  <si>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</si>
  <si>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</si>
  <si>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</si>
  <si>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</si>
  <si>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</si>
  <si>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</si>
  <si>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</si>
  <si>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</si>
  <si>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</si>
  <si>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</si>
  <si>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</si>
  <si>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</si>
  <si>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</si>
  <si>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</si>
  <si>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</si>
  <si>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</si>
  <si>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</si>
  <si>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</si>
  <si>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</si>
  <si>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</si>
  <si>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</si>
  <si>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</si>
  <si>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</si>
  <si>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</si>
  <si>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</si>
  <si>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</si>
  <si>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</si>
  <si>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</si>
  <si>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</si>
  <si>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</si>
  <si>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</si>
  <si>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</si>
  <si>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</si>
  <si>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</si>
  <si>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</si>
  <si>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</si>
  <si>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</si>
  <si>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</si>
  <si>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</si>
  <si>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</si>
  <si>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</si>
  <si>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</si>
  <si>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</si>
  <si>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</si>
  <si>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</si>
  <si>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</si>
  <si>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</si>
  <si>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</si>
  <si>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</si>
  <si>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</si>
  <si>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</si>
  <si>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</si>
  <si>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</si>
  <si>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</si>
  <si>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</si>
  <si>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</si>
  <si>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</si>
  <si>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</si>
  <si>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</si>
  <si>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</si>
  <si>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</si>
  <si>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</si>
  <si>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</si>
  <si>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</si>
  <si>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</si>
  <si>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</si>
  <si>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</si>
  <si>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</si>
  <si>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</si>
  <si>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</si>
  <si>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</si>
  <si>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</si>
  <si>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</si>
  <si>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</si>
  <si>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</si>
  <si>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</si>
  <si>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</si>
  <si>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</si>
  <si>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</si>
  <si>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</si>
  <si>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</si>
  <si>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</si>
  <si>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</si>
  <si>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</si>
  <si>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</si>
  <si>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</si>
  <si>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</si>
  <si>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</si>
  <si>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</si>
  <si>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</si>
  <si>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</si>
  <si>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</si>
  <si>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</si>
  <si>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</si>
  <si>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</si>
  <si>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</si>
  <si>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</si>
  <si>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</si>
  <si>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</si>
  <si>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</si>
  <si>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</si>
  <si>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</si>
  <si>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</si>
  <si>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</si>
  <si>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</si>
  <si>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</si>
  <si>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</si>
  <si>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</si>
  <si>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</si>
  <si>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</si>
  <si>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</si>
  <si>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</si>
  <si>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</si>
  <si>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</si>
  <si>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</si>
  <si>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</si>
  <si>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</si>
  <si>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</si>
  <si>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</si>
  <si>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</si>
  <si>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</si>
  <si>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</si>
  <si>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</si>
  <si>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</si>
  <si>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</si>
  <si>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</si>
  <si>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</si>
  <si>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</si>
  <si>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</si>
  <si>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</si>
  <si>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</si>
  <si>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</si>
  <si>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</si>
  <si>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</si>
  <si>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</si>
  <si>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</si>
  <si>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</si>
  <si>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</si>
  <si>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</si>
  <si>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</si>
  <si>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</si>
  <si>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</si>
  <si>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</si>
  <si>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</si>
  <si>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</si>
  <si>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</si>
  <si>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</si>
  <si>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</si>
  <si>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</si>
  <si>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</si>
  <si>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</si>
  <si>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</si>
  <si>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</si>
  <si>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</si>
  <si>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</si>
  <si>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</si>
  <si>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</si>
  <si>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</si>
  <si>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</si>
  <si>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</si>
  <si>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</si>
  <si>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</si>
  <si>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</si>
  <si>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</si>
  <si>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</si>
  <si>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</si>
  <si>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</si>
  <si>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</si>
  <si>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</si>
  <si>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</si>
  <si>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</si>
  <si>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</si>
  <si>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</si>
  <si>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</si>
  <si>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</si>
  <si>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</si>
  <si>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</si>
  <si>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</si>
  <si>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</si>
  <si>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</si>
  <si>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</si>
  <si>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</si>
  <si>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</si>
  <si>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</si>
  <si>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</si>
  <si>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</si>
  <si>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</si>
  <si>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</si>
  <si>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</si>
  <si>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</si>
  <si>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</si>
  <si>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</si>
  <si>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</si>
  <si>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</si>
  <si>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</si>
  <si>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</si>
  <si>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</si>
  <si>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</si>
  <si>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</si>
  <si>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</si>
  <si>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</si>
  <si>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</si>
  <si>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</si>
  <si>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</si>
  <si>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</si>
  <si>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</si>
  <si>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</si>
  <si>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</si>
  <si>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</si>
  <si>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</si>
  <si>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</si>
  <si>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</si>
  <si>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</si>
  <si>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</si>
  <si>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</si>
  <si>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</si>
  <si>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</si>
  <si>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</si>
  <si>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</si>
  <si>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</si>
  <si>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</si>
  <si>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</si>
  <si>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</si>
  <si>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</si>
  <si>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</si>
  <si>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</si>
  <si>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</si>
  <si>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</si>
  <si>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</si>
  <si>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</si>
  <si>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</si>
  <si>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</si>
  <si>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</si>
  <si>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</si>
  <si>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</si>
  <si>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</si>
  <si>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</si>
  <si>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</si>
  <si>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</si>
  <si>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</si>
  <si>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</si>
  <si>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</si>
  <si>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</si>
  <si>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</si>
  <si>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</si>
  <si>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</si>
  <si>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</si>
  <si>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</si>
  <si>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</si>
  <si>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</si>
  <si>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</si>
  <si>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</si>
  <si>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</si>
  <si>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</si>
  <si>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</si>
  <si>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</si>
  <si>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</si>
  <si>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</si>
  <si>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</si>
  <si>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</si>
  <si>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</si>
  <si>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</si>
  <si>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</si>
  <si>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</si>
  <si>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</si>
  <si>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</si>
  <si>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</si>
  <si>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</si>
  <si>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</si>
  <si>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</si>
  <si>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</si>
  <si>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</si>
  <si>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</si>
  <si>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</si>
  <si>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</si>
  <si>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</si>
  <si>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</si>
  <si>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</si>
  <si>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</si>
  <si>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</si>
  <si>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</si>
  <si>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</si>
  <si>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</si>
  <si>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</si>
  <si>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</si>
  <si>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</si>
  <si>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</si>
  <si>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</si>
  <si>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</si>
  <si>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</si>
  <si>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</si>
  <si>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</si>
  <si>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</si>
  <si>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</si>
  <si>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</si>
  <si>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</si>
  <si>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</si>
  <si>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</si>
  <si>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</si>
  <si>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</si>
  <si>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</si>
  <si>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</si>
  <si>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</si>
  <si>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</si>
  <si>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</si>
  <si>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</si>
  <si>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</si>
  <si>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</si>
  <si>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</si>
  <si>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</si>
  <si>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</si>
  <si>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</si>
  <si>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</si>
  <si>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</si>
  <si>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</si>
  <si>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</si>
  <si>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</si>
  <si>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</si>
  <si>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</si>
  <si>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</si>
  <si>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</si>
  <si>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</si>
  <si>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</si>
  <si>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</si>
  <si>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</si>
  <si>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</si>
  <si>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</si>
  <si>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</si>
  <si>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</si>
  <si>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</si>
  <si>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</si>
  <si>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</si>
  <si>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</si>
  <si>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</si>
  <si>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</si>
  <si>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</si>
  <si>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</si>
  <si>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</si>
  <si>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</si>
  <si>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</si>
  <si>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</si>
  <si>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</si>
  <si>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</si>
  <si>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</si>
  <si>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</si>
  <si>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</si>
  <si>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</si>
  <si>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</si>
  <si>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</si>
  <si>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</si>
  <si>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</si>
  <si>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</si>
  <si>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</si>
  <si>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</si>
  <si>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</si>
  <si>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</si>
  <si>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</si>
  <si>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</si>
  <si>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</si>
  <si>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</si>
  <si>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</si>
  <si>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</si>
  <si>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</si>
  <si>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</si>
  <si>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</si>
  <si>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</si>
  <si>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</si>
  <si>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</si>
  <si>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</si>
  <si>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</si>
  <si>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</si>
  <si>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</si>
  <si>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</si>
  <si>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</si>
  <si>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</si>
  <si>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</si>
  <si>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</si>
  <si>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</si>
  <si>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</si>
  <si>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</si>
  <si>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</si>
  <si>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</si>
  <si>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</si>
  <si>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</si>
  <si>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</si>
  <si>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</si>
  <si>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</si>
  <si>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</si>
  <si>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</si>
  <si>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</si>
  <si>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</si>
  <si>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</si>
  <si>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</si>
  <si>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</si>
  <si>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</si>
  <si>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</si>
  <si>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</si>
  <si>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</si>
  <si>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</si>
  <si>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</si>
  <si>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</si>
  <si>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</si>
  <si>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</si>
  <si>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</si>
  <si>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</si>
  <si>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</si>
  <si>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</si>
  <si>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</si>
  <si>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</si>
  <si>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</si>
  <si>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</si>
  <si>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</si>
  <si>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</si>
  <si>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</si>
  <si>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</si>
  <si>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</si>
  <si>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</si>
  <si>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</si>
  <si>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</si>
  <si>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</si>
  <si>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</si>
  <si>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</si>
  <si>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</si>
  <si>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</si>
  <si>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</si>
  <si>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</si>
  <si>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</si>
  <si>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</si>
  <si>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</si>
  <si>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</si>
  <si>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</si>
  <si>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</si>
  <si>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</si>
  <si>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</si>
  <si>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</si>
  <si>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</si>
  <si>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</si>
  <si>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</si>
  <si>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</si>
  <si>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</si>
  <si>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</si>
  <si>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</si>
  <si>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</si>
  <si>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</si>
  <si>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</si>
  <si>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</si>
  <si>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</si>
  <si>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</si>
  <si>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</si>
  <si>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</si>
  <si>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</si>
  <si>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</si>
  <si>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</si>
  <si>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</si>
  <si>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</si>
  <si>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</si>
  <si>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</si>
  <si>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</si>
  <si>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</si>
  <si>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</si>
  <si>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</si>
  <si>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</si>
  <si>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</si>
  <si>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</si>
  <si>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</si>
  <si>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</si>
  <si>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</si>
  <si>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</si>
  <si>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</si>
  <si>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</si>
  <si>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</si>
  <si>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</si>
  <si>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</si>
  <si>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</si>
  <si>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</si>
  <si>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</si>
  <si>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</si>
  <si>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</si>
  <si>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</si>
  <si>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</si>
  <si>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</si>
  <si>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</si>
  <si>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</si>
  <si>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</si>
  <si>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</si>
  <si>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</si>
  <si>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</si>
  <si>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</si>
  <si>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</si>
  <si>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</si>
  <si>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</si>
  <si>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</si>
  <si>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</si>
  <si>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</si>
  <si>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</si>
  <si>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</si>
  <si>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</si>
  <si>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</si>
  <si>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</si>
  <si>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</si>
  <si>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</si>
  <si>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</si>
  <si>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</si>
  <si>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</si>
  <si>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</si>
  <si>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</si>
  <si>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</si>
  <si>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</si>
  <si>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</si>
  <si>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</si>
  <si>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</si>
  <si>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</si>
  <si>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</si>
  <si>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</si>
  <si>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</si>
  <si>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</si>
  <si>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</si>
  <si>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</si>
  <si>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</si>
  <si>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</si>
  <si>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</si>
  <si>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</si>
  <si>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</si>
  <si>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</si>
  <si>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</si>
  <si>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</si>
  <si>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</si>
  <si>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</si>
  <si>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</si>
  <si>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</si>
  <si>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</si>
  <si>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</si>
  <si>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</si>
  <si>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</si>
  <si>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</si>
  <si>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</si>
  <si>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</si>
  <si>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</si>
  <si>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</si>
  <si>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</si>
  <si>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</si>
  <si>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</si>
  <si>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</si>
  <si>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</si>
  <si>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</si>
  <si>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</si>
  <si>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</si>
  <si>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</si>
  <si>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</si>
  <si>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</si>
  <si>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</si>
  <si>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</si>
  <si>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</si>
  <si>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</si>
  <si>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</si>
  <si>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</si>
  <si>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</si>
  <si>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</si>
  <si>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</si>
  <si>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</si>
  <si>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</si>
  <si>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</si>
  <si>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</si>
  <si>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</si>
  <si>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</si>
  <si>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</si>
  <si>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</si>
  <si>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</si>
  <si>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</si>
  <si>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</si>
  <si>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</si>
  <si>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</si>
  <si>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</si>
  <si>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</si>
  <si>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</si>
  <si>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</si>
  <si>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</si>
  <si>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</si>
  <si>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</si>
  <si>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</si>
  <si>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</si>
  <si>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</si>
  <si>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</si>
  <si>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</si>
  <si>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</si>
  <si>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</si>
  <si>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</si>
  <si>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</si>
  <si>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</si>
  <si>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</si>
  <si>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</si>
  <si>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</si>
  <si>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</si>
  <si>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</si>
  <si>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</si>
  <si>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</si>
  <si>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</si>
  <si>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</si>
  <si>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</si>
  <si>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</si>
  <si>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</si>
  <si>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</si>
  <si>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</si>
  <si>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</si>
  <si>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</si>
  <si>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</si>
  <si>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</si>
  <si>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</si>
  <si>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</si>
  <si>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</si>
  <si>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</si>
  <si>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</si>
  <si>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</si>
  <si>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</si>
  <si>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</si>
  <si>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</si>
  <si>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</si>
  <si>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</si>
  <si>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</si>
  <si>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</si>
  <si>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</si>
  <si>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</si>
  <si>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</si>
  <si>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</si>
  <si>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</si>
  <si>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</si>
  <si>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</si>
  <si>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</si>
  <si>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</si>
  <si>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</si>
  <si>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</si>
  <si>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</si>
  <si>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</si>
  <si>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</si>
  <si>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</si>
  <si>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</si>
  <si>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</si>
  <si>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</si>
  <si>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</si>
  <si>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</si>
  <si>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</si>
  <si>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</si>
  <si>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</si>
  <si>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</si>
  <si>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</si>
  <si>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</si>
  <si>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</si>
  <si>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</si>
  <si>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</si>
  <si>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</si>
  <si>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</si>
  <si>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</si>
  <si>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</si>
  <si>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</si>
  <si>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</si>
  <si>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</si>
  <si>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</si>
  <si>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</si>
  <si>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</si>
  <si>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</si>
  <si>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</si>
  <si>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</si>
  <si>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</si>
  <si>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</si>
  <si>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</si>
  <si>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</si>
  <si>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</si>
  <si>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</si>
  <si>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</si>
  <si>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</si>
  <si>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</si>
  <si>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</si>
  <si>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</si>
  <si>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</si>
  <si>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</si>
  <si>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</si>
  <si>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</si>
  <si>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</si>
  <si>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</si>
  <si>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</si>
  <si>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</si>
  <si>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</si>
  <si>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</si>
  <si>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</si>
  <si>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</si>
  <si>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</si>
  <si>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</si>
  <si>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</si>
  <si>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</si>
  <si>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</si>
  <si>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</si>
  <si>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</si>
  <si>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</si>
  <si>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</si>
  <si>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</si>
  <si>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</si>
  <si>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</si>
  <si>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</si>
  <si>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</si>
  <si>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</si>
  <si>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</si>
  <si>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</si>
  <si>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</si>
  <si>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</si>
  <si>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</si>
  <si>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</si>
  <si>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</si>
  <si>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</si>
  <si>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</si>
  <si>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</si>
  <si>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</si>
  <si>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</si>
  <si>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</si>
  <si>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</si>
  <si>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</si>
  <si>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</si>
  <si>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</si>
  <si>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</si>
  <si>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</si>
  <si>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</si>
  <si>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</si>
  <si>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</si>
  <si>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</si>
  <si>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</si>
  <si>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</si>
  <si>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</si>
  <si>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</si>
  <si>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</si>
  <si>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</si>
  <si>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</si>
  <si>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</si>
  <si>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</si>
  <si>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</si>
  <si>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</si>
  <si>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</si>
  <si>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</si>
  <si>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</si>
  <si>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</si>
  <si>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</si>
  <si>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</si>
  <si>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</si>
  <si>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</si>
  <si>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</si>
  <si>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</si>
  <si>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</si>
  <si>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</si>
  <si>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</si>
  <si>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</si>
  <si>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</si>
  <si>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</si>
  <si>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</si>
  <si>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</si>
  <si>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</si>
  <si>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</si>
  <si>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</si>
  <si>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</si>
  <si>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</si>
  <si>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</si>
  <si>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</si>
  <si>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</si>
  <si>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</si>
  <si>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</si>
  <si>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</si>
  <si>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</si>
  <si>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</si>
  <si>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</si>
  <si>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</si>
  <si>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</si>
  <si>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</si>
  <si>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</si>
  <si>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</si>
  <si>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</si>
  <si>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</si>
  <si>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</si>
  <si>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</si>
  <si>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</si>
  <si>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</si>
  <si>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</si>
  <si>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</si>
  <si>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</si>
  <si>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</si>
  <si>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</si>
  <si>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</si>
  <si>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</si>
  <si>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</si>
  <si>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</si>
  <si>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</si>
  <si>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</si>
  <si>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</si>
  <si>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</si>
  <si>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</si>
  <si>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</si>
  <si>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</si>
  <si>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</si>
  <si>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</si>
  <si>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</si>
  <si>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</si>
  <si>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</si>
  <si>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</si>
  <si>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</si>
  <si>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</si>
  <si>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</si>
  <si>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</si>
  <si>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</si>
  <si>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</si>
  <si>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</si>
  <si>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</si>
  <si>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</si>
  <si>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</si>
  <si>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</si>
  <si>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</si>
  <si>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</si>
  <si>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</si>
  <si>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</si>
  <si>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</si>
  <si>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</si>
  <si>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</si>
  <si>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</si>
  <si>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</si>
  <si>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</si>
  <si>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</si>
  <si>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</si>
  <si>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</si>
  <si>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</si>
  <si>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</si>
  <si>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</si>
  <si>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</si>
  <si>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</si>
  <si>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</si>
  <si>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</si>
  <si>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</si>
  <si>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</si>
  <si>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</si>
  <si>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</si>
  <si>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</si>
  <si>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</si>
  <si>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</si>
  <si>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</si>
  <si>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</si>
  <si>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</si>
  <si>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</si>
  <si>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</si>
  <si>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</si>
  <si>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</si>
  <si>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</si>
  <si>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</si>
  <si>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</si>
  <si>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</si>
  <si>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</si>
  <si>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</si>
  <si>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</si>
  <si>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</si>
  <si>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</si>
  <si>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</si>
  <si>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</si>
  <si>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</si>
  <si>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</si>
  <si>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</si>
  <si>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</si>
  <si>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</si>
  <si>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</si>
  <si>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</si>
  <si>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</si>
  <si>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</si>
  <si>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</si>
  <si>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</si>
  <si>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</si>
  <si>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</si>
  <si>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</si>
  <si>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</si>
  <si>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</si>
  <si>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</si>
  <si>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</si>
  <si>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</si>
  <si>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</si>
  <si>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</si>
  <si>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</si>
  <si>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</si>
  <si>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</si>
  <si>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</si>
  <si>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</si>
  <si>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</si>
  <si>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</si>
  <si>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</si>
  <si>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</si>
  <si>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</si>
  <si>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</si>
  <si>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</si>
  <si>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</si>
  <si>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</si>
  <si>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</si>
  <si>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</si>
  <si>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</si>
  <si>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</si>
  <si>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</si>
  <si>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</si>
  <si>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</si>
  <si>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</si>
  <si>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</si>
  <si>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</si>
  <si>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</si>
  <si>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</si>
  <si>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</si>
  <si>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</si>
  <si>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</si>
  <si>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</si>
  <si>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</si>
  <si>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</si>
  <si>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</si>
  <si>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</si>
  <si>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</si>
  <si>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</si>
  <si>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</si>
  <si>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</si>
  <si>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</si>
  <si>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</si>
  <si>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</si>
  <si>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</si>
  <si>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</si>
  <si>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</si>
  <si>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</si>
  <si>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</si>
  <si>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</si>
  <si>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</si>
  <si>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</si>
  <si>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</si>
  <si>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</si>
  <si>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</si>
  <si>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</si>
  <si>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</si>
  <si>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</si>
  <si>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</si>
  <si>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</si>
  <si>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</si>
  <si>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</si>
  <si>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</si>
  <si>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</si>
  <si>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</si>
  <si>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</si>
  <si>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</si>
  <si>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</si>
  <si>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</si>
  <si>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</si>
  <si>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</si>
  <si>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</si>
  <si>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</si>
  <si>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</si>
  <si>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</si>
  <si>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</si>
  <si>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</si>
  <si>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</si>
  <si>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</si>
  <si>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</si>
  <si>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</si>
  <si>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</si>
  <si>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</si>
  <si>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</si>
  <si>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</si>
  <si>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</si>
  <si>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</si>
  <si>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</si>
  <si>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</si>
  <si>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</si>
  <si>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</si>
  <si>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</si>
  <si>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</si>
  <si>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</si>
  <si>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</si>
  <si>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</si>
  <si>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</si>
  <si>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</si>
  <si>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</si>
  <si>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</si>
  <si>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</si>
  <si>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</si>
  <si>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</si>
  <si>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</si>
  <si>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</si>
  <si>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</si>
  <si>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</si>
  <si>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</si>
  <si>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</si>
  <si>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</si>
  <si>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</si>
  <si>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</si>
  <si>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</si>
  <si>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</si>
  <si>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</si>
  <si>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</si>
  <si>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</si>
  <si>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</si>
  <si>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</si>
  <si>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</si>
  <si>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</si>
  <si>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</si>
  <si>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</si>
  <si>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</si>
  <si>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</si>
  <si>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</si>
  <si>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</si>
  <si>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</si>
  <si>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</si>
  <si>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</si>
  <si>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</si>
  <si>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</si>
  <si>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</si>
  <si>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</si>
  <si>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</si>
  <si>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</si>
  <si>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</si>
  <si>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</si>
  <si>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</si>
  <si>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</si>
  <si>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</si>
  <si>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</si>
  <si>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</si>
  <si>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</si>
  <si>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</si>
  <si>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</si>
  <si>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</si>
  <si>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</si>
  <si>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</si>
  <si>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</si>
  <si>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</si>
  <si>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</si>
  <si>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</si>
  <si>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</si>
  <si>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</si>
  <si>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</si>
  <si>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</si>
  <si>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</si>
  <si>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</si>
  <si>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</si>
  <si>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</si>
  <si>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</si>
  <si>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</si>
  <si>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</si>
  <si>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</si>
  <si>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</si>
  <si>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</si>
  <si>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</si>
  <si>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</si>
  <si>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</si>
  <si>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</si>
  <si>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</si>
  <si>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</si>
  <si>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</si>
  <si>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</si>
  <si>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</si>
  <si>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</si>
  <si>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</si>
  <si>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</si>
  <si>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</si>
  <si>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</si>
  <si>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</si>
  <si>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</si>
  <si>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</si>
  <si>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</si>
  <si>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</si>
  <si>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</si>
  <si>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</si>
  <si>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</si>
  <si>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</si>
  <si>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</si>
  <si>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</si>
  <si>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</si>
  <si>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</si>
  <si>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</si>
  <si>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</si>
  <si>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</si>
  <si>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</si>
  <si>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</si>
  <si>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</si>
  <si>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</si>
  <si>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</si>
  <si>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</si>
  <si>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</si>
  <si>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</si>
  <si>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</si>
  <si>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</si>
  <si>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</si>
  <si>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</si>
  <si>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</si>
  <si>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</si>
  <si>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</si>
  <si>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</si>
  <si>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</si>
  <si>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</si>
  <si>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</si>
  <si>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</si>
  <si>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</si>
  <si>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</si>
  <si>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</si>
  <si>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</si>
  <si>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</si>
  <si>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</si>
  <si>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</si>
  <si>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</si>
  <si>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</si>
  <si>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</si>
  <si>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</si>
  <si>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</si>
  <si>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</si>
  <si>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</si>
  <si>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</si>
  <si>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</si>
  <si>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</si>
  <si>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</si>
  <si>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</si>
  <si>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</si>
  <si>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</si>
  <si>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</si>
  <si>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</si>
  <si>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</si>
  <si>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</si>
  <si>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</si>
  <si>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</si>
  <si>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</si>
  <si>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</si>
  <si>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</si>
  <si>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</si>
  <si>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</si>
  <si>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</si>
  <si>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</si>
  <si>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</si>
  <si>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</si>
  <si>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</si>
  <si>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</si>
  <si>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</si>
  <si>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</si>
  <si>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</si>
  <si>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</si>
  <si>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</si>
  <si>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</si>
  <si>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</si>
  <si>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</si>
  <si>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</si>
  <si>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</si>
  <si>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</si>
  <si>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</si>
  <si>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</si>
  <si>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</si>
  <si>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</si>
  <si>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</si>
  <si>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</si>
  <si>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</si>
  <si>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</si>
  <si>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</si>
  <si>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</si>
  <si>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</si>
  <si>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</si>
  <si>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</si>
  <si>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</si>
  <si>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</si>
  <si>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</si>
  <si>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</si>
  <si>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</si>
  <si>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</si>
  <si>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</si>
  <si>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</si>
  <si>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</si>
  <si>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</si>
  <si>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</si>
  <si>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</si>
  <si>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</si>
  <si>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</si>
  <si>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</si>
  <si>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</si>
  <si>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</si>
  <si>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</si>
  <si>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</si>
  <si>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</si>
  <si>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</si>
  <si>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</si>
  <si>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</si>
  <si>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</si>
  <si>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</si>
  <si>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</si>
  <si>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</si>
  <si>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</si>
  <si>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</si>
  <si>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</si>
  <si>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</si>
  <si>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</si>
  <si>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</si>
  <si>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</si>
  <si>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</si>
  <si>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</si>
  <si>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</si>
  <si>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</si>
  <si>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</si>
  <si>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</si>
  <si>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</si>
  <si>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</si>
  <si>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</si>
  <si>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</si>
  <si>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</si>
  <si>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</si>
  <si>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</si>
  <si>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</si>
  <si>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</si>
  <si>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</si>
  <si>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</si>
  <si>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</si>
  <si>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</si>
  <si>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</si>
  <si>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</si>
  <si>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</si>
  <si>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</si>
  <si>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</si>
  <si>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</si>
  <si>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</si>
  <si>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</si>
  <si>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</si>
  <si>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</si>
  <si>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</si>
  <si>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</si>
  <si>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</si>
  <si>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</si>
  <si>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</si>
  <si>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</si>
  <si>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</si>
  <si>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</si>
  <si>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</si>
  <si>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</si>
  <si>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</si>
  <si>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</si>
  <si>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</si>
  <si>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</si>
  <si>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</si>
  <si>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</si>
  <si>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</si>
  <si>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</si>
  <si>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</si>
  <si>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</si>
  <si>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</si>
  <si>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</si>
  <si>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</si>
  <si>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</si>
  <si>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</si>
  <si>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</si>
  <si>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</si>
  <si>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</si>
  <si>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</si>
  <si>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</si>
  <si>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</si>
  <si>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</si>
  <si>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</si>
  <si>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</si>
  <si>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</si>
  <si>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</si>
  <si>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</si>
  <si>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</si>
  <si>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</si>
  <si>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</si>
  <si>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</si>
  <si>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</si>
  <si>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</si>
  <si>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</si>
  <si>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</si>
  <si>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</si>
  <si>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</si>
  <si>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</si>
  <si>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</si>
  <si>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</si>
  <si>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</si>
  <si>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</si>
  <si>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</si>
  <si>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</si>
  <si>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</si>
  <si>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</si>
  <si>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</si>
  <si>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</si>
  <si>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</si>
  <si>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</si>
  <si>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</si>
  <si>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</si>
  <si>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</si>
  <si>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</si>
  <si>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</si>
  <si>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</si>
  <si>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</si>
  <si>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</si>
  <si>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</si>
  <si>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</si>
  <si>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</si>
  <si>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</si>
  <si>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</si>
  <si>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</si>
  <si>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</si>
  <si>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</si>
  <si>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</si>
  <si>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</si>
  <si>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</si>
  <si>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</si>
  <si>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</si>
  <si>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</si>
  <si>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</si>
  <si>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</si>
  <si>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</si>
  <si>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</si>
  <si>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</si>
  <si>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</si>
  <si>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</si>
  <si>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</si>
  <si>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</si>
  <si>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</si>
  <si>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</si>
  <si>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</si>
  <si>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</si>
  <si>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</si>
  <si>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</si>
  <si>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</si>
  <si>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</si>
  <si>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</si>
  <si>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</si>
  <si>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</si>
  <si>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</si>
  <si>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</si>
  <si>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</si>
  <si>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</si>
  <si>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</si>
  <si>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</si>
  <si>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</si>
  <si>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</si>
  <si>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</si>
  <si>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</si>
  <si>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</si>
  <si>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</si>
  <si>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</si>
  <si>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</si>
  <si>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</si>
  <si>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</si>
  <si>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</si>
  <si>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</si>
  <si>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</si>
  <si>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</si>
  <si>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</si>
  <si>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</si>
  <si>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</si>
  <si>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</si>
  <si>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</si>
  <si>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</si>
  <si>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</si>
  <si>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</si>
  <si>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</si>
  <si>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</si>
  <si>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</si>
  <si>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</si>
  <si>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</si>
  <si>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</si>
  <si>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</si>
  <si>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</si>
  <si>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</si>
  <si>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</si>
  <si>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</si>
  <si>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</si>
  <si>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</si>
  <si>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</si>
  <si>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</si>
  <si>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</si>
  <si>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</si>
  <si>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</si>
  <si>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</si>
  <si>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</si>
  <si>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</si>
  <si>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</si>
  <si>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</si>
  <si>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</si>
  <si>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</si>
  <si>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</si>
  <si>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</si>
  <si>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</si>
  <si>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</si>
  <si>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</si>
  <si>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</si>
  <si>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</si>
  <si>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</si>
  <si>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</si>
  <si>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</si>
  <si>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</si>
  <si>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</si>
  <si>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</si>
  <si>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</si>
  <si>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</si>
  <si>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</si>
  <si>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</si>
  <si>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</si>
  <si>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</si>
  <si>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</si>
  <si>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</si>
  <si>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</si>
  <si>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</si>
  <si>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</si>
  <si>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</si>
  <si>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</si>
  <si>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</si>
  <si>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</si>
  <si>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</si>
  <si>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</si>
  <si>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</si>
  <si>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</si>
  <si>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</si>
  <si>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</si>
  <si>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</si>
  <si>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</si>
  <si>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</si>
  <si>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</si>
  <si>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</si>
  <si>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</si>
  <si>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</si>
  <si>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</si>
  <si>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</si>
  <si>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</si>
  <si>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</si>
  <si>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</si>
  <si>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</si>
  <si>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</si>
  <si>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</si>
  <si>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</si>
  <si>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</si>
  <si>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</si>
  <si>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</si>
  <si>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</si>
  <si>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</si>
  <si>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</si>
  <si>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</si>
  <si>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</si>
  <si>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</si>
  <si>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</si>
  <si>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</si>
  <si>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</si>
  <si>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</si>
  <si>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</si>
  <si>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</si>
  <si>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</si>
  <si>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</si>
  <si>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</si>
  <si>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</si>
  <si>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</si>
  <si>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</si>
  <si>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</si>
  <si>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</si>
  <si>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</si>
  <si>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</si>
  <si>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</si>
  <si>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</si>
  <si>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</si>
  <si>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</si>
  <si>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</si>
  <si>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</si>
  <si>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</si>
  <si>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</si>
  <si>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</si>
  <si>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</si>
  <si>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</si>
  <si>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</si>
  <si>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</si>
  <si>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</si>
  <si>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</si>
  <si>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</si>
  <si>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</si>
  <si>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</si>
  <si>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</si>
  <si>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</si>
  <si>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</si>
  <si>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</si>
  <si>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</si>
  <si>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</si>
  <si>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</si>
  <si>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</si>
  <si>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</si>
  <si>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</si>
  <si>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</si>
  <si>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</si>
  <si>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</si>
  <si>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</si>
  <si>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</si>
  <si>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</si>
  <si>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</si>
  <si>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</si>
  <si>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</si>
  <si>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</si>
  <si>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</si>
  <si>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</si>
  <si>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</si>
  <si>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</si>
  <si>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</si>
  <si>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</si>
  <si>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</si>
  <si>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</si>
  <si>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</si>
  <si>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</si>
  <si>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</si>
  <si>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</si>
  <si>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</si>
  <si>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</si>
  <si>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</si>
  <si>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</si>
  <si>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</si>
  <si>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</si>
  <si>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</si>
  <si>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</si>
  <si>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</si>
  <si>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</si>
  <si>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</si>
  <si>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</si>
  <si>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</si>
  <si>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</si>
  <si>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</si>
  <si>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</si>
  <si>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</si>
  <si>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</si>
  <si>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</si>
  <si>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</si>
  <si>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</si>
  <si>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</si>
  <si>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</si>
  <si>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</si>
  <si>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</si>
  <si>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</si>
  <si>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</si>
  <si>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</si>
  <si>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</si>
  <si>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</si>
  <si>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</si>
  <si>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</si>
  <si>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</si>
  <si>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</si>
  <si>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</si>
  <si>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</si>
  <si>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</si>
  <si>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</si>
  <si>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</si>
  <si>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</si>
  <si>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</si>
  <si>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</si>
  <si>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</si>
  <si>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</si>
  <si>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</si>
  <si>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</si>
  <si>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</si>
  <si>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</si>
  <si>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</si>
  <si>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</si>
  <si>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</si>
  <si>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</si>
  <si>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</si>
  <si>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</si>
  <si>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</si>
  <si>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</si>
  <si>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</si>
  <si>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</si>
  <si>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</si>
  <si>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</si>
  <si>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</si>
  <si>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</si>
  <si>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</si>
  <si>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</si>
  <si>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</si>
  <si>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</si>
  <si>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</si>
  <si>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</si>
  <si>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</si>
  <si>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</si>
  <si>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</si>
  <si>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</si>
  <si>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</si>
  <si>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</si>
  <si>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</si>
  <si>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</si>
  <si>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</si>
  <si>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</si>
  <si>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</si>
  <si>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</si>
  <si>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</si>
  <si>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</si>
  <si>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</si>
  <si>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</si>
  <si>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</si>
  <si>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</si>
  <si>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</si>
  <si>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</si>
  <si>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</si>
  <si>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</si>
  <si>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</si>
  <si>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</si>
  <si>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</si>
  <si>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</si>
  <si>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</si>
  <si>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</si>
  <si>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</si>
  <si>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</si>
  <si>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</si>
  <si>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</si>
  <si>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</si>
  <si>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</si>
  <si>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</si>
  <si>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</si>
  <si>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</si>
  <si>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</si>
  <si>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</si>
  <si>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</si>
  <si>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</si>
  <si>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</si>
  <si>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</si>
  <si>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</si>
  <si>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</si>
  <si>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</si>
  <si>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</si>
  <si>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</si>
  <si>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</si>
  <si>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</si>
  <si>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</si>
  <si>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</si>
  <si>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</si>
  <si>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</si>
  <si>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</si>
  <si>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</si>
  <si>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</si>
  <si>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</si>
  <si>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</si>
  <si>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</si>
  <si>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</si>
  <si>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</si>
  <si>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</si>
  <si>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</si>
  <si>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</si>
  <si>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</si>
  <si>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</si>
  <si>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</si>
  <si>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</si>
  <si>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</si>
  <si>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</si>
  <si>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</si>
  <si>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</si>
  <si>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</si>
  <si>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</si>
  <si>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</si>
  <si>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</si>
  <si>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</si>
  <si>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</si>
  <si>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</si>
  <si>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</si>
  <si>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</si>
  <si>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</si>
  <si>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</si>
  <si>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</si>
  <si>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</si>
  <si>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</si>
  <si>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</si>
  <si>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</si>
  <si>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</si>
  <si>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</si>
  <si>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</si>
  <si>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</si>
  <si>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</si>
  <si>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</si>
  <si>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</si>
  <si>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</si>
  <si>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</si>
  <si>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</si>
  <si>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</si>
  <si>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</si>
  <si>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</si>
  <si>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</si>
  <si>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</si>
  <si>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</si>
  <si>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</si>
  <si>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</si>
  <si>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</si>
  <si>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</si>
  <si>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</si>
  <si>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</si>
  <si>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</si>
  <si>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</si>
  <si>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</si>
  <si>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</si>
  <si>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</si>
  <si>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</si>
  <si>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</si>
  <si>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</si>
  <si>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</si>
  <si>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</si>
  <si>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</si>
  <si>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</si>
  <si>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</si>
  <si>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</si>
  <si>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</si>
  <si>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</si>
  <si>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</si>
  <si>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</si>
  <si>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</si>
  <si>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</si>
  <si>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</si>
  <si>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</si>
  <si>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</si>
  <si>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</si>
  <si>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</si>
  <si>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</si>
  <si>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</si>
  <si>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</si>
  <si>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</si>
  <si>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</si>
  <si>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</si>
  <si>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</si>
  <si>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</si>
  <si>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</si>
  <si>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</si>
  <si>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</si>
  <si>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</si>
  <si>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</si>
  <si>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</si>
  <si>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</si>
  <si>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</si>
  <si>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</si>
  <si>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</si>
  <si>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</si>
  <si>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</si>
  <si>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</si>
  <si>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</si>
  <si>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</si>
  <si>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</si>
  <si>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</si>
  <si>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</si>
  <si>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</si>
  <si>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</si>
  <si>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</si>
  <si>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</si>
  <si>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</si>
  <si>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</si>
  <si>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</si>
  <si>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</si>
  <si>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</si>
  <si>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</si>
  <si>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</si>
  <si>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</si>
  <si>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</si>
  <si>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</si>
  <si>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</si>
  <si>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</si>
  <si>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</si>
  <si>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</si>
  <si>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</si>
  <si>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</si>
  <si>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</si>
  <si>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</si>
  <si>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</si>
  <si>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</si>
  <si>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</si>
  <si>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</si>
  <si>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</si>
  <si>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</si>
  <si>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</si>
  <si>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</si>
  <si>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</si>
  <si>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</si>
  <si>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</si>
  <si>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</si>
  <si>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</si>
  <si>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</si>
  <si>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</si>
  <si>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</si>
  <si>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</si>
  <si>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</si>
  <si>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</si>
  <si>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</si>
  <si>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</si>
  <si>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</si>
  <si>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</si>
  <si>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</si>
  <si>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</si>
  <si>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</si>
  <si>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</si>
  <si>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</si>
  <si>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</si>
  <si>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</si>
  <si>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</si>
  <si>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</si>
  <si>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</si>
  <si>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</si>
  <si>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</si>
  <si>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</si>
  <si>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</si>
  <si>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</si>
  <si>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</si>
  <si>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</si>
  <si>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</si>
  <si>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</si>
  <si>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</si>
  <si>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</si>
  <si>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</si>
  <si>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</si>
  <si>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</si>
  <si>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</si>
  <si>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</si>
  <si>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</si>
  <si>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</si>
  <si>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</si>
  <si>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</si>
  <si>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</si>
  <si>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</si>
  <si>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</si>
  <si>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</si>
  <si>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</si>
  <si>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</si>
  <si>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</si>
  <si>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</si>
  <si>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</si>
  <si>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</si>
  <si>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</si>
  <si>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</si>
  <si>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</si>
  <si>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</si>
  <si>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</si>
  <si>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</si>
  <si>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</si>
  <si>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</si>
  <si>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</si>
  <si>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</si>
  <si>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</si>
  <si>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</si>
  <si>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</si>
  <si>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</si>
  <si>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</si>
  <si>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</si>
  <si>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</si>
  <si>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</si>
  <si>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</si>
  <si>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</si>
  <si>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</si>
  <si>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</si>
  <si>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</si>
  <si>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</si>
  <si>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</si>
  <si>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</si>
  <si>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</si>
  <si>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</si>
  <si>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</si>
  <si>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</si>
  <si>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</si>
  <si>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</si>
  <si>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</si>
  <si>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</si>
  <si>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</si>
  <si>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</si>
  <si>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</si>
  <si>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</si>
  <si>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</si>
  <si>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</si>
  <si>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</si>
  <si>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</si>
  <si>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</si>
  <si>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</si>
  <si>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</si>
  <si>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</si>
  <si>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</si>
  <si>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</si>
  <si>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</si>
  <si>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</si>
  <si>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</si>
  <si>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</si>
  <si>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</si>
  <si>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</si>
  <si>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</si>
  <si>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</si>
  <si>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</si>
  <si>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</si>
  <si>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</si>
  <si>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</si>
  <si>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</si>
  <si>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</si>
  <si>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</si>
  <si>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</si>
  <si>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</si>
  <si>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</si>
  <si>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</si>
  <si>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</si>
  <si>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</si>
  <si>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</si>
  <si>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</si>
  <si>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</si>
  <si>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</si>
  <si>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</si>
  <si>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</si>
  <si>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</si>
  <si>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</si>
  <si>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</si>
  <si>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</si>
  <si>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</si>
  <si>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</si>
  <si>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</si>
  <si>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</si>
  <si>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</si>
  <si>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</si>
  <si>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</si>
  <si>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</si>
  <si>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</si>
  <si>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</si>
  <si>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</si>
  <si>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</si>
  <si>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</si>
  <si>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</si>
  <si>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</si>
  <si>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</si>
  <si>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</si>
  <si>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</si>
  <si>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</si>
  <si>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</si>
  <si>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</si>
  <si>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</si>
  <si>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</si>
  <si>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</si>
  <si>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</si>
  <si>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</si>
  <si>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</si>
  <si>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</si>
  <si>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</si>
  <si>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</si>
  <si>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</si>
  <si>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</si>
  <si>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</si>
  <si>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</si>
  <si>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</si>
  <si>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</si>
  <si>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</si>
  <si>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</si>
  <si>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</si>
  <si>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</si>
  <si>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</si>
  <si>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</si>
  <si>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</si>
  <si>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</si>
  <si>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</si>
  <si>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</si>
  <si>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</si>
  <si>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</si>
  <si>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</si>
  <si>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</si>
  <si>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</si>
  <si>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</si>
  <si>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</si>
  <si>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</si>
  <si>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</si>
  <si>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</si>
  <si>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</si>
  <si>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</si>
  <si>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</si>
  <si>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</si>
  <si>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</si>
  <si>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</si>
  <si>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</si>
  <si>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</si>
  <si>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</si>
  <si>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</si>
  <si>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</si>
  <si>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</si>
  <si>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</si>
  <si>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</si>
  <si>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</si>
  <si>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</si>
  <si>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</si>
  <si>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</si>
  <si>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</si>
  <si>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</si>
  <si>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</si>
  <si>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</si>
  <si>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</si>
  <si>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</si>
  <si>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</si>
  <si>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</si>
  <si>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</si>
  <si>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</si>
  <si>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</si>
  <si>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</si>
  <si>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</si>
  <si>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</si>
  <si>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</si>
  <si>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</si>
  <si>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</si>
  <si>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</si>
  <si>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</si>
  <si>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</si>
  <si>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</si>
  <si>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</si>
  <si>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</si>
  <si>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</si>
  <si>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</si>
  <si>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</si>
  <si>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</si>
  <si>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</si>
  <si>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</si>
  <si>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</si>
  <si>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</si>
  <si>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</si>
  <si>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</si>
  <si>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</si>
  <si>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</si>
  <si>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</si>
  <si>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</si>
  <si>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</si>
  <si>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</si>
  <si>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</si>
  <si>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</si>
  <si>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</si>
  <si>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</si>
  <si>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</si>
  <si>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</si>
  <si>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</si>
  <si>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</si>
  <si>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</si>
  <si>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</si>
  <si>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</si>
  <si>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</si>
  <si>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</si>
  <si>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</si>
  <si>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</si>
  <si>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</si>
  <si>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</si>
  <si>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</si>
  <si>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</si>
  <si>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</si>
  <si>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</si>
  <si>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</si>
  <si>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</si>
  <si>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</si>
  <si>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</si>
  <si>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</si>
  <si>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</si>
  <si>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</si>
  <si>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</si>
  <si>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</si>
  <si>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</si>
  <si>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</si>
  <si>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</si>
  <si>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</si>
  <si>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</si>
  <si>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</si>
  <si>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</si>
  <si>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</si>
  <si>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</si>
  <si>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</si>
  <si>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</si>
  <si>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</si>
  <si>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</si>
  <si>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</si>
  <si>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</si>
  <si>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</si>
  <si>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</si>
  <si>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</si>
  <si>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</si>
  <si>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</si>
  <si>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</si>
  <si>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</si>
  <si>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</si>
  <si>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</si>
  <si>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</si>
  <si>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</si>
  <si>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</si>
  <si>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</si>
  <si>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</si>
  <si>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</si>
  <si>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</si>
  <si>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</si>
  <si>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</si>
  <si>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</si>
  <si>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</si>
  <si>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</si>
  <si>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</si>
  <si>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</si>
  <si>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</si>
  <si>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</si>
  <si>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</si>
  <si>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</si>
  <si>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</si>
  <si>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</si>
  <si>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</si>
  <si>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</si>
  <si>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</si>
  <si>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</si>
  <si>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</si>
  <si>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</si>
  <si>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</si>
  <si>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</si>
  <si>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</si>
  <si>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</si>
  <si>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</si>
  <si>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</si>
  <si>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</si>
  <si>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</si>
  <si>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</si>
  <si>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</si>
  <si>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</si>
  <si>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</si>
  <si>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</si>
  <si>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</si>
  <si>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</si>
  <si>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</si>
  <si>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</si>
  <si>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</si>
  <si>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</si>
  <si>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</si>
  <si>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</si>
  <si>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</si>
  <si>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</si>
  <si>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</si>
  <si>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</si>
  <si>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</si>
  <si>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</si>
  <si>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</si>
  <si>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</si>
  <si>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</si>
  <si>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</si>
  <si>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</si>
  <si>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</si>
  <si>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</si>
  <si>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</si>
  <si>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</si>
  <si>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</si>
  <si>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</si>
  <si>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</si>
  <si>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</si>
  <si>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</si>
  <si>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</si>
  <si>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</si>
  <si>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</si>
  <si>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</si>
  <si>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</si>
  <si>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</si>
  <si>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</si>
  <si>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</si>
  <si>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</si>
  <si>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</si>
  <si>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</si>
  <si>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</si>
  <si>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</si>
  <si>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</si>
  <si>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</si>
  <si>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</si>
  <si>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</si>
  <si>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</si>
  <si>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</si>
  <si>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</si>
  <si>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</si>
  <si>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</si>
  <si>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</si>
  <si>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</si>
  <si>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</si>
  <si>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</si>
  <si>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</si>
  <si>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</si>
  <si>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</si>
  <si>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</si>
  <si>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</si>
  <si>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</si>
  <si>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</si>
  <si>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</si>
  <si>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</si>
  <si>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</si>
  <si>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</si>
  <si>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</si>
  <si>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</si>
  <si>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</si>
  <si>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</si>
  <si>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</si>
  <si>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</si>
  <si>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</si>
  <si>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</si>
  <si>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</si>
  <si>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</si>
  <si>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</si>
  <si>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</si>
  <si>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</si>
  <si>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</si>
  <si>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</si>
  <si>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</si>
  <si>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</si>
  <si>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</si>
  <si>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</si>
  <si>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</si>
  <si>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</si>
  <si>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</si>
  <si>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</si>
  <si>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</si>
  <si>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</si>
  <si>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</si>
  <si>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</si>
  <si>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</si>
  <si>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</si>
  <si>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</si>
  <si>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</si>
  <si>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</si>
  <si>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</si>
  <si>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</si>
  <si>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</si>
  <si>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</si>
  <si>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</si>
  <si>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</si>
  <si>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</si>
  <si>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</si>
  <si>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</si>
  <si>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</si>
  <si>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</si>
  <si>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</si>
  <si>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</si>
  <si>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</si>
  <si>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</si>
  <si>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</si>
  <si>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</si>
  <si>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</si>
  <si>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</si>
  <si>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</si>
  <si>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</si>
  <si>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</si>
  <si>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</si>
  <si>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</si>
  <si>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</si>
  <si>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</si>
  <si>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</si>
  <si>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</si>
  <si>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</si>
  <si>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</si>
  <si>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</si>
  <si>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</si>
  <si>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</si>
  <si>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</si>
  <si>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</si>
  <si>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</si>
  <si>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</si>
  <si>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</si>
  <si>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</si>
  <si>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</si>
  <si>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</si>
  <si>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</si>
  <si>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</si>
  <si>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</si>
  <si>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</si>
  <si>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</si>
  <si>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</si>
  <si>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</si>
  <si>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</si>
  <si>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</si>
  <si>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</si>
  <si>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</si>
  <si>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</si>
  <si>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</si>
  <si>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</si>
  <si>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</si>
  <si>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</si>
  <si>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</si>
  <si>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</si>
  <si>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</si>
  <si>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</si>
  <si>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</si>
  <si>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</si>
  <si>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</si>
  <si>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</si>
  <si>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</si>
  <si>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</si>
  <si>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</si>
  <si>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</si>
  <si>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</si>
  <si>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</si>
  <si>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</si>
  <si>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</si>
  <si>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</si>
  <si>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</si>
  <si>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</si>
  <si>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</si>
  <si>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</si>
  <si>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</si>
  <si>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</si>
  <si>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</si>
  <si>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</si>
  <si>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</si>
  <si>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</si>
  <si>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</si>
  <si>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</si>
  <si>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</si>
  <si>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</si>
  <si>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</si>
  <si>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</si>
  <si>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</si>
  <si>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</si>
  <si>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</si>
  <si>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</si>
  <si>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</si>
  <si>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</si>
  <si>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</si>
  <si>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</si>
  <si>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</si>
  <si>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</si>
  <si>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</si>
  <si>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</si>
  <si>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</si>
  <si>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</si>
  <si>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</si>
  <si>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</si>
  <si>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</si>
  <si>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</si>
  <si>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</si>
  <si>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</si>
  <si>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</si>
  <si>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</si>
  <si>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</si>
  <si>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</si>
  <si>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</si>
  <si>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</si>
  <si>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</si>
  <si>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</si>
  <si>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</si>
  <si>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</si>
  <si>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</si>
  <si>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</si>
  <si>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</si>
  <si>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</si>
  <si>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</si>
  <si>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</si>
  <si>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</si>
  <si>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</si>
  <si>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</si>
  <si>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</si>
  <si>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</si>
  <si>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</si>
  <si>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</si>
  <si>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</si>
  <si>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</si>
  <si>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</si>
  <si>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</si>
  <si>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</si>
  <si>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</si>
  <si>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</si>
  <si>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</si>
  <si>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</si>
  <si>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</si>
  <si>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</si>
  <si>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</si>
  <si>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</si>
  <si>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</si>
  <si>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</si>
  <si>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</si>
  <si>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</si>
  <si>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</si>
  <si>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</si>
  <si>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</si>
  <si>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</si>
  <si>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</si>
  <si>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</si>
  <si>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</si>
  <si>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</si>
  <si>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</si>
  <si>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</si>
  <si>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</si>
  <si>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</si>
  <si>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</si>
  <si>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</si>
  <si>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</si>
  <si>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</si>
  <si>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</si>
  <si>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</si>
  <si>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</si>
  <si>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</si>
  <si>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</si>
  <si>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</si>
  <si>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</si>
  <si>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</si>
  <si>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</si>
  <si>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</si>
  <si>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</si>
  <si>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</si>
  <si>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</si>
  <si>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</si>
  <si>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</si>
  <si>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</si>
  <si>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</si>
  <si>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</si>
  <si>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</si>
  <si>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</si>
  <si>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</si>
  <si>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</si>
  <si>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</si>
  <si>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</si>
  <si>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</si>
  <si>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</si>
  <si>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</si>
  <si>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</si>
  <si>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</si>
  <si>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</si>
  <si>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</si>
  <si>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</si>
  <si>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</si>
  <si>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</si>
  <si>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</si>
  <si>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</si>
  <si>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</si>
  <si>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</si>
  <si>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</si>
  <si>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</si>
  <si>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</si>
  <si>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</si>
  <si>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</si>
  <si>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</si>
  <si>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</si>
  <si>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</si>
  <si>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</si>
  <si>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</si>
  <si>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</si>
  <si>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</si>
  <si>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</si>
  <si>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</si>
  <si>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</si>
  <si>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</si>
  <si>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</si>
  <si>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</si>
  <si>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</si>
  <si>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</si>
  <si>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</si>
  <si>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</si>
  <si>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</si>
  <si>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</si>
  <si>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</si>
  <si>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</si>
  <si>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</si>
  <si>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</si>
  <si>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</si>
  <si>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</si>
  <si>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</si>
  <si>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</si>
  <si>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</si>
  <si>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</si>
  <si>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</si>
  <si>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</si>
  <si>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</si>
  <si>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</si>
  <si>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</si>
  <si>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</si>
  <si>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</si>
  <si>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</si>
  <si>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</si>
  <si>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</si>
  <si>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</si>
  <si>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</si>
  <si>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</si>
  <si>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</si>
  <si>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</si>
  <si>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</si>
  <si>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</si>
  <si>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</si>
  <si>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</si>
  <si>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</si>
  <si>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</si>
  <si>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</si>
  <si>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</si>
  <si>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</si>
  <si>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</si>
  <si>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</si>
  <si>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</si>
  <si>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</si>
  <si>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</si>
  <si>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</si>
  <si>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</si>
  <si>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</si>
  <si>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</si>
  <si>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</si>
  <si>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</si>
  <si>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</si>
  <si>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</si>
  <si>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</si>
  <si>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</si>
  <si>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</si>
  <si>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</si>
  <si>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</si>
  <si>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</si>
  <si>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</si>
  <si>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</si>
  <si>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</si>
  <si>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</si>
  <si>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</si>
  <si>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</si>
  <si>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</si>
  <si>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</si>
  <si>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</si>
  <si>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</si>
  <si>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</si>
  <si>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</si>
  <si>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</si>
  <si>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</si>
  <si>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</si>
  <si>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</si>
  <si>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</si>
  <si>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</si>
  <si>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</si>
  <si>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</si>
  <si>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</si>
  <si>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</si>
  <si>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</si>
  <si>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</si>
  <si>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</si>
  <si>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</si>
  <si>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</si>
  <si>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</si>
  <si>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</si>
  <si>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</si>
  <si>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</si>
  <si>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</si>
  <si>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</si>
  <si>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</si>
  <si>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</si>
  <si>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</si>
  <si>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</si>
  <si>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</si>
  <si>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</si>
  <si>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</si>
  <si>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</si>
  <si>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</si>
  <si>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</si>
  <si>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</si>
  <si>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</si>
  <si>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</si>
  <si>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</si>
  <si>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</si>
  <si>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</si>
  <si>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</si>
  <si>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</si>
  <si>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</si>
  <si>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</si>
  <si>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</si>
  <si>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</si>
  <si>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</si>
  <si>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</si>
  <si>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</si>
  <si>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</si>
  <si>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</si>
  <si>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</si>
  <si>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</si>
  <si>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</si>
  <si>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</si>
  <si>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</si>
  <si>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</si>
  <si>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</si>
  <si>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</si>
  <si>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</si>
  <si>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</si>
  <si>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</si>
  <si>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</si>
  <si>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</si>
  <si>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</si>
  <si>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</si>
  <si>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</si>
  <si>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</si>
  <si>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</si>
  <si>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</si>
  <si>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</si>
  <si>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</si>
  <si>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</si>
  <si>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</si>
  <si>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</si>
  <si>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</si>
  <si>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</si>
  <si>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</si>
  <si>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</si>
  <si>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</si>
  <si>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</si>
  <si>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</si>
  <si>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</si>
  <si>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</si>
  <si>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</si>
  <si>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</si>
  <si>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</si>
  <si>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</si>
  <si>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</si>
  <si>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</si>
  <si>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</si>
  <si>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</si>
  <si>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</si>
  <si>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</si>
  <si>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</si>
  <si>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</si>
  <si>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</si>
  <si>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</si>
  <si>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</si>
  <si>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</si>
  <si>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</si>
  <si>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</si>
  <si>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</si>
  <si>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</si>
  <si>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</si>
  <si>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</si>
  <si>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</si>
  <si>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</si>
  <si>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</si>
  <si>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</si>
  <si>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</si>
  <si>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</si>
  <si>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</si>
  <si>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</si>
  <si>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</si>
  <si>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</si>
  <si>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</si>
  <si>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</si>
  <si>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</si>
  <si>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</si>
  <si>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</si>
  <si>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</si>
  <si>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</si>
  <si>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</si>
  <si>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</si>
  <si>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</si>
  <si>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</si>
  <si>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</si>
  <si>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</si>
  <si>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</si>
  <si>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</si>
  <si>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</si>
  <si>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</si>
  <si>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</si>
  <si>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</si>
  <si>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</si>
  <si>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</si>
  <si>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</si>
  <si>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</si>
  <si>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</si>
  <si>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</si>
  <si>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</si>
  <si>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</si>
  <si>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</si>
  <si>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</si>
  <si>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</si>
  <si>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</si>
  <si>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</si>
  <si>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</si>
  <si>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</si>
  <si>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</si>
  <si>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</si>
  <si>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</si>
  <si>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</si>
  <si>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</si>
  <si>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</si>
  <si>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</si>
  <si>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</si>
  <si>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</si>
  <si>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</si>
  <si>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</si>
  <si>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</si>
  <si>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</si>
  <si>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</si>
  <si>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</si>
  <si>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</si>
  <si>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</si>
  <si>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</si>
  <si>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</si>
  <si>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</si>
  <si>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</si>
  <si>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</si>
  <si>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</si>
  <si>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</si>
  <si>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</si>
  <si>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</si>
  <si>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</si>
  <si>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</si>
  <si>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</si>
  <si>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</si>
  <si>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</si>
  <si>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</si>
  <si>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</si>
  <si>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</si>
  <si>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</si>
  <si>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</si>
  <si>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</si>
  <si>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</si>
  <si>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</si>
  <si>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</si>
  <si>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</si>
  <si>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</si>
  <si>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</si>
  <si>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</si>
  <si>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</si>
  <si>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</si>
  <si>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</si>
  <si>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</si>
  <si>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</si>
  <si>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</si>
  <si>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</si>
  <si>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</si>
  <si>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</si>
  <si>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</si>
  <si>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</si>
  <si>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</si>
  <si>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</si>
  <si>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</si>
  <si>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</si>
  <si>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</si>
  <si>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</si>
  <si>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</si>
  <si>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</si>
  <si>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</si>
  <si>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</si>
  <si>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</si>
  <si>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</si>
  <si>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</si>
  <si>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</si>
  <si>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</si>
  <si>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</si>
  <si>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</si>
  <si>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</si>
  <si>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</si>
  <si>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</si>
  <si>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</si>
  <si>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</si>
  <si>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</si>
  <si>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</si>
  <si>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</si>
  <si>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</si>
  <si>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</si>
  <si>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</si>
  <si>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</si>
  <si>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</si>
  <si>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</si>
  <si>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</si>
  <si>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</si>
  <si>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</si>
  <si>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</si>
  <si>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</si>
  <si>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</si>
  <si>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</si>
  <si>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</si>
  <si>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</si>
  <si>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</si>
  <si>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</si>
  <si>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</si>
  <si>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</si>
  <si>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</si>
  <si>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</si>
  <si>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</si>
  <si>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</si>
  <si>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</si>
  <si>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</si>
  <si>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</si>
  <si>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</si>
  <si>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</si>
  <si>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</si>
  <si>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</si>
  <si>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</si>
  <si>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</si>
  <si>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</si>
  <si>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</si>
  <si>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</si>
  <si>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</si>
  <si>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</si>
  <si>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</si>
  <si>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</si>
  <si>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</si>
  <si>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</si>
  <si>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</si>
  <si>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</si>
  <si>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</si>
  <si>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</si>
  <si>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</si>
  <si>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</si>
  <si>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</si>
  <si>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</si>
  <si>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</si>
  <si>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</si>
  <si>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</si>
  <si>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</si>
  <si>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</si>
  <si>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</si>
  <si>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</si>
  <si>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</si>
  <si>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</si>
  <si>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</si>
  <si>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</si>
  <si>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</si>
  <si>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</si>
  <si>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</si>
  <si>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</si>
  <si>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</si>
  <si>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</si>
  <si>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</si>
  <si>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</si>
  <si>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</si>
  <si>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</si>
  <si>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</si>
  <si>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</si>
  <si>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</si>
  <si>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</si>
  <si>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</si>
  <si>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</si>
  <si>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</si>
  <si>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</si>
  <si>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</si>
  <si>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</si>
  <si>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</si>
  <si>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</si>
  <si>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</si>
  <si>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</si>
  <si>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</si>
  <si>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</si>
  <si>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</si>
  <si>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</si>
  <si>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</si>
  <si>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</si>
  <si>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</si>
  <si>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</si>
  <si>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</si>
  <si>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</si>
  <si>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</si>
  <si>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</si>
  <si>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</si>
  <si>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</si>
  <si>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</si>
  <si>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</si>
  <si>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</si>
  <si>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</si>
  <si>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</si>
  <si>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</si>
  <si>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</si>
  <si>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</si>
  <si>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</si>
  <si>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</si>
  <si>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</si>
  <si>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</si>
  <si>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</si>
  <si>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</si>
  <si>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</si>
  <si>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</si>
  <si>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</si>
  <si>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</si>
  <si>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</si>
  <si>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</si>
  <si>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</si>
  <si>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</si>
  <si>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</si>
  <si>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</si>
  <si>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</si>
  <si>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</si>
  <si>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</si>
  <si>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</si>
  <si>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</si>
  <si>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</si>
  <si>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</si>
  <si>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</si>
  <si>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</si>
  <si>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</si>
  <si>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</si>
  <si>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</si>
  <si>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</si>
  <si>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</si>
  <si>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</si>
  <si>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</si>
  <si>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</si>
  <si>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</si>
  <si>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</si>
  <si>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</si>
  <si>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</si>
  <si>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</si>
  <si>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</si>
  <si>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</si>
  <si>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</si>
  <si>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</si>
  <si>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</si>
  <si>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</si>
  <si>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</si>
  <si>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</si>
  <si>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</si>
  <si>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</si>
  <si>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</si>
  <si>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</si>
  <si>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</si>
  <si>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</si>
  <si>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</si>
  <si>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</si>
  <si>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</si>
  <si>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</si>
  <si>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</si>
  <si>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</si>
  <si>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</si>
  <si>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</si>
  <si>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</si>
  <si>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</si>
  <si>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</si>
  <si>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</si>
  <si>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</si>
  <si>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</si>
  <si>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</si>
  <si>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</si>
  <si>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</si>
  <si>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</si>
  <si>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</si>
  <si>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</si>
  <si>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</si>
  <si>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</si>
  <si>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</si>
  <si>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</si>
  <si>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</si>
  <si>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</si>
  <si>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</si>
  <si>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</si>
  <si>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</si>
  <si>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</si>
  <si>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</si>
  <si>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</si>
  <si>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</si>
  <si>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</si>
  <si>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</si>
  <si>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</si>
  <si>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</si>
  <si>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</si>
  <si>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</si>
  <si>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</si>
  <si>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</si>
  <si>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</si>
  <si>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</si>
  <si>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</si>
  <si>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</si>
  <si>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</si>
  <si>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</si>
  <si>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</si>
  <si>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</si>
  <si>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</si>
  <si>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</si>
  <si>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</si>
  <si>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</si>
  <si>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</si>
  <si>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</si>
  <si>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</si>
  <si>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</si>
  <si>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</si>
  <si>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</si>
  <si>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</si>
  <si>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</si>
  <si>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</si>
  <si>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</si>
  <si>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</si>
  <si>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</si>
  <si>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</si>
  <si>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</si>
  <si>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</si>
  <si>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</si>
  <si>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</si>
  <si>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</si>
  <si>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</si>
  <si>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</si>
  <si>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</si>
  <si>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</si>
  <si>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</si>
  <si>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</si>
  <si>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</si>
  <si>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</si>
  <si>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</si>
  <si>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</si>
  <si>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</si>
  <si>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</si>
  <si>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</si>
  <si>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</si>
  <si>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</si>
  <si>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</si>
  <si>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</si>
  <si>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</si>
  <si>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</si>
  <si>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</si>
  <si>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</si>
  <si>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</si>
  <si>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</si>
  <si>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</si>
  <si>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</si>
  <si>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</si>
  <si>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</si>
  <si>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</si>
  <si>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</si>
  <si>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</si>
  <si>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</si>
  <si>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</si>
  <si>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</si>
  <si>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</si>
  <si>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</si>
  <si>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</si>
  <si>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</si>
  <si>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</si>
  <si>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</si>
  <si>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</si>
  <si>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</si>
  <si>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</si>
  <si>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</si>
  <si>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</si>
  <si>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</si>
  <si>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</si>
  <si>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</si>
  <si>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</si>
  <si>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</si>
  <si>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</si>
  <si>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</si>
  <si>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</si>
  <si>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</si>
  <si>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</si>
  <si>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</si>
  <si>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</si>
  <si>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</si>
  <si>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</si>
  <si>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</si>
  <si>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</si>
  <si>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</si>
  <si>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</si>
  <si>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</si>
  <si>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</si>
  <si>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</si>
  <si>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</si>
  <si>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</si>
  <si>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</si>
  <si>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</si>
  <si>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</si>
  <si>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</si>
  <si>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</si>
  <si>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</si>
  <si>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</si>
  <si>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</si>
  <si>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</si>
  <si>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</si>
  <si>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</si>
  <si>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</si>
  <si>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</si>
  <si>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</si>
  <si>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</si>
  <si>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</si>
  <si>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</si>
  <si>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</si>
  <si>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</si>
  <si>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</si>
  <si>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</si>
  <si>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</si>
  <si>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</si>
  <si>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</si>
  <si>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</si>
  <si>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</si>
  <si>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</si>
  <si>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</si>
  <si>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</si>
  <si>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</si>
  <si>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</si>
  <si>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</si>
  <si>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</si>
  <si>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</si>
  <si>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</si>
  <si>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</si>
  <si>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</si>
  <si>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</si>
  <si>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</si>
  <si>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</si>
  <si>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</si>
  <si>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</si>
  <si>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</si>
  <si>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</si>
  <si>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</si>
  <si>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</si>
  <si>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</si>
  <si>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</si>
  <si>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</si>
  <si>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</si>
  <si>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</si>
  <si>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</si>
  <si>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</si>
  <si>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</si>
  <si>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</si>
  <si>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</si>
  <si>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</si>
  <si>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</si>
  <si>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</si>
  <si>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</si>
  <si>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</si>
  <si>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</si>
  <si>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</si>
  <si>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</si>
  <si>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</si>
  <si>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</si>
  <si>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</si>
  <si>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</si>
  <si>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</si>
  <si>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</si>
  <si>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</si>
  <si>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</si>
  <si>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</si>
  <si>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</si>
  <si>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</si>
  <si>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</si>
  <si>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</si>
  <si>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</si>
  <si>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</si>
  <si>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</si>
  <si>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</si>
  <si>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</si>
  <si>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</si>
  <si>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</si>
  <si>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</si>
  <si>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</si>
  <si>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</si>
  <si>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</si>
  <si>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</si>
  <si>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</si>
  <si>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</si>
  <si>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</si>
  <si>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</si>
  <si>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</si>
  <si>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</si>
  <si>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</si>
  <si>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</si>
  <si>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</si>
  <si>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</si>
  <si>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</si>
  <si>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</si>
  <si>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</si>
  <si>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</si>
  <si>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</si>
  <si>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</si>
  <si>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</si>
  <si>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</si>
  <si>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</si>
  <si>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</si>
  <si>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</si>
  <si>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</si>
  <si>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</si>
  <si>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</si>
  <si>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</si>
  <si>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</si>
  <si>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</si>
  <si>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</si>
  <si>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</si>
  <si>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</si>
  <si>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</si>
  <si>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</si>
  <si>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</si>
  <si>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</si>
  <si>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</si>
  <si>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</si>
  <si>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</si>
  <si>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</si>
  <si>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</si>
  <si>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</si>
  <si>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</si>
  <si>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</si>
  <si>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</si>
  <si>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</si>
  <si>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</si>
  <si>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</si>
  <si>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</si>
  <si>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</si>
  <si>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</si>
  <si>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</si>
  <si>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</si>
  <si>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</si>
  <si>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</si>
  <si>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</si>
  <si>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</si>
  <si>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</si>
  <si>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</si>
  <si>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</si>
  <si>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</si>
  <si>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</si>
  <si>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</si>
  <si>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</si>
  <si>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</si>
  <si>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</si>
  <si>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</si>
  <si>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</si>
  <si>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</si>
  <si>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</si>
  <si>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</si>
  <si>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</si>
  <si>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</si>
  <si>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</si>
  <si>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</si>
  <si>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</si>
  <si>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</si>
  <si>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</si>
  <si>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</si>
  <si>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</si>
  <si>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</si>
  <si>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</si>
  <si>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</si>
  <si>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</si>
  <si>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</si>
  <si>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</si>
  <si>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</si>
  <si>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</si>
  <si>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</si>
  <si>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</si>
  <si>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</si>
  <si>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</si>
  <si>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</si>
  <si>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</si>
  <si>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</si>
  <si>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</si>
  <si>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</si>
  <si>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</si>
  <si>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</si>
  <si>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</si>
  <si>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</si>
  <si>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</si>
  <si>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</si>
  <si>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</si>
  <si>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</si>
  <si>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</si>
  <si>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</si>
  <si>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</si>
  <si>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</si>
  <si>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</si>
  <si>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</si>
  <si>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</si>
  <si>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</si>
  <si>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</si>
  <si>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</si>
  <si>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</si>
  <si>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</si>
  <si>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</si>
  <si>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</si>
  <si>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</si>
  <si>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</si>
  <si>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</si>
  <si>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</si>
  <si>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</si>
  <si>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</si>
  <si>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</si>
  <si>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</si>
  <si>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</si>
  <si>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</si>
  <si>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</si>
  <si>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</si>
  <si>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</si>
  <si>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</si>
  <si>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</si>
  <si>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</si>
  <si>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</si>
  <si>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</si>
  <si>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</si>
  <si>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</si>
  <si>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</si>
  <si>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</si>
  <si>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</si>
  <si>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</si>
  <si>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</si>
  <si>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</si>
  <si>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</si>
  <si>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</si>
  <si>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</si>
  <si>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</si>
  <si>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</si>
  <si>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</si>
  <si>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</si>
  <si>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</si>
  <si>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</si>
  <si>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</si>
  <si>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</si>
  <si>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</si>
  <si>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</si>
  <si>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</si>
  <si>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</si>
  <si>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</si>
  <si>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</si>
  <si>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</si>
  <si>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</si>
  <si>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</si>
  <si>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</si>
  <si>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</si>
  <si>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</si>
  <si>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</si>
  <si>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</si>
  <si>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</si>
  <si>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</si>
  <si>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</si>
  <si>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</si>
  <si>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</si>
  <si>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</si>
  <si>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</si>
  <si>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</si>
  <si>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</si>
  <si>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</si>
  <si>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</si>
  <si>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</si>
  <si>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</si>
  <si>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</si>
  <si>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</si>
  <si>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</si>
  <si>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</si>
  <si>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</si>
  <si>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</si>
  <si>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</si>
  <si>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</si>
  <si>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</si>
  <si>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</si>
  <si>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</si>
  <si>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</si>
  <si>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</si>
  <si>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</si>
  <si>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</si>
  <si>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</si>
  <si>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</si>
  <si>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</si>
  <si>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</si>
  <si>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</si>
  <si>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</si>
  <si>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</si>
  <si>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</si>
  <si>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</si>
  <si>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</si>
  <si>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</si>
  <si>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</si>
  <si>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</si>
  <si>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</si>
  <si>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</si>
  <si>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</si>
  <si>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</si>
  <si>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</si>
  <si>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</si>
  <si>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</si>
  <si>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</si>
  <si>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</si>
  <si>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</si>
  <si>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</si>
  <si>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</si>
  <si>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</si>
  <si>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</si>
  <si>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</si>
  <si>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</si>
  <si>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</si>
  <si>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</si>
  <si>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</si>
  <si>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</si>
  <si>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</si>
  <si>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</si>
  <si>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</si>
  <si>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</si>
  <si>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</si>
  <si>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</si>
  <si>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</si>
  <si>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</si>
  <si>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</si>
  <si>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</si>
  <si>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</si>
  <si>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</si>
  <si>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</si>
  <si>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</si>
  <si>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</si>
  <si>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</si>
  <si>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</si>
  <si>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</si>
  <si>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</si>
  <si>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</si>
  <si>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</si>
  <si>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</si>
  <si>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</si>
  <si>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</si>
  <si>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</si>
  <si>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</si>
  <si>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</si>
  <si>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</si>
  <si>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</si>
  <si>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</si>
  <si>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</si>
  <si>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</si>
  <si>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</si>
  <si>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</si>
  <si>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</si>
  <si>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</si>
  <si>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</si>
  <si>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</si>
  <si>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</si>
  <si>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</si>
  <si>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</si>
  <si>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</si>
  <si>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</si>
  <si>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</si>
  <si>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</si>
  <si>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</si>
  <si>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</si>
  <si>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</si>
  <si>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</si>
  <si>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</si>
  <si>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</si>
  <si>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</si>
  <si>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</si>
  <si>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</si>
  <si>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</si>
  <si>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</si>
  <si>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</si>
  <si>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</si>
  <si>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</si>
  <si>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</si>
  <si>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</si>
  <si>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</si>
  <si>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</si>
  <si>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</si>
  <si>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</si>
  <si>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</si>
  <si>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</si>
  <si>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</si>
  <si>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</si>
  <si>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</si>
  <si>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</si>
  <si>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</si>
  <si>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</si>
  <si>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</si>
  <si>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</si>
  <si>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</si>
  <si>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</si>
  <si>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</si>
  <si>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</si>
  <si>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</si>
  <si>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</si>
  <si>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</si>
  <si>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</si>
  <si>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</si>
  <si>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</si>
  <si>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</si>
  <si>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</si>
  <si>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</si>
  <si>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</si>
  <si>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</si>
  <si>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</si>
  <si>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</si>
  <si>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</si>
  <si>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</si>
  <si>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</si>
  <si>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</si>
  <si>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</si>
  <si>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</si>
  <si>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</si>
  <si>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</si>
  <si>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</si>
  <si>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</si>
  <si>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</si>
  <si>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</si>
  <si>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</si>
  <si>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</si>
  <si>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</si>
  <si>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</si>
  <si>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</si>
  <si>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</si>
  <si>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</si>
  <si>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</si>
  <si>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</si>
  <si>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</si>
  <si>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</si>
  <si>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</si>
  <si>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</si>
  <si>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</si>
  <si>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</si>
  <si>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</si>
  <si>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</si>
  <si>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</si>
  <si>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</si>
  <si>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</si>
  <si>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</si>
  <si>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</si>
  <si>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</si>
  <si>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</si>
  <si>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</si>
  <si>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</si>
  <si>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</si>
  <si>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</si>
  <si>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</si>
  <si>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</si>
  <si>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</si>
  <si>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</si>
  <si>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</si>
  <si>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</si>
  <si>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</si>
  <si>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</si>
  <si>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</si>
  <si>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</si>
  <si>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</si>
  <si>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</si>
  <si>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</si>
  <si>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</si>
  <si>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</si>
  <si>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</si>
  <si>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</si>
  <si>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</si>
  <si>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</si>
  <si>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</si>
  <si>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</si>
  <si>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</si>
  <si>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</si>
  <si>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</si>
  <si>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</si>
  <si>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</si>
  <si>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</si>
  <si>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</si>
  <si>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</si>
  <si>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</si>
  <si>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</si>
  <si>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</si>
  <si>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</si>
  <si>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</si>
  <si>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</si>
  <si>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</si>
  <si>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</si>
  <si>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</si>
  <si>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</si>
  <si>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</si>
  <si>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</si>
  <si>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</si>
  <si>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</si>
  <si>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</si>
  <si>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</si>
  <si>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</si>
  <si>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</si>
  <si>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</si>
  <si>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</si>
  <si>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</si>
  <si>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</si>
  <si>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</si>
  <si>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</si>
  <si>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</si>
  <si>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</si>
  <si>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</si>
  <si>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</si>
  <si>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</si>
  <si>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</si>
  <si>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</si>
  <si>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</si>
  <si>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</si>
  <si>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</si>
  <si>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</si>
  <si>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</si>
  <si>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</si>
  <si>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</si>
  <si>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</si>
  <si>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</si>
  <si>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</si>
  <si>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</si>
  <si>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</si>
  <si>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</si>
  <si>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</si>
  <si>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</si>
  <si>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</si>
  <si>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</si>
  <si>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</si>
  <si>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</si>
  <si>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</si>
  <si>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</si>
  <si>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</si>
  <si>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</si>
  <si>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</si>
  <si>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</si>
  <si>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</si>
  <si>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</si>
  <si>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</si>
  <si>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</si>
  <si>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</si>
  <si>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</si>
  <si>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</si>
  <si>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</si>
  <si>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</si>
  <si>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</si>
  <si>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</si>
  <si>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</si>
  <si>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</si>
  <si>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</si>
  <si>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</si>
  <si>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</si>
  <si>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</si>
  <si>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</si>
  <si>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</si>
  <si>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</si>
  <si>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</si>
  <si>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</si>
  <si>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</si>
  <si>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</si>
  <si>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</si>
  <si>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</si>
  <si>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</si>
  <si>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</si>
  <si>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</si>
  <si>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</si>
  <si>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</si>
  <si>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</si>
  <si>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</si>
  <si>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</si>
  <si>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</si>
  <si>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</si>
  <si>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</si>
  <si>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</si>
  <si>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</si>
  <si>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</si>
  <si>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</si>
  <si>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</si>
  <si>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</si>
  <si>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</si>
  <si>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</si>
  <si>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</si>
  <si>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</si>
  <si>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</si>
  <si>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</si>
  <si>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</si>
  <si>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</si>
  <si>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</si>
  <si>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</si>
  <si>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</si>
  <si>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</si>
  <si>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</si>
  <si>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</si>
  <si>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</si>
  <si>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</si>
  <si>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</si>
  <si>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</si>
  <si>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</si>
  <si>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</si>
  <si>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</si>
  <si>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</si>
  <si>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</si>
  <si>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</si>
  <si>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</si>
  <si>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</si>
  <si>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</si>
  <si>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</si>
  <si>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</si>
  <si>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</si>
  <si>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</si>
  <si>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</si>
  <si>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</si>
  <si>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</si>
  <si>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</si>
  <si>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</si>
  <si>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</si>
  <si>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</si>
  <si>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</si>
  <si>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</si>
  <si>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</si>
  <si>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</si>
  <si>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</si>
  <si>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</si>
  <si>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</si>
  <si>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</si>
  <si>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</si>
  <si>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</si>
  <si>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</si>
  <si>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</si>
  <si>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</si>
  <si>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</si>
  <si>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</si>
  <si>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</si>
  <si>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</si>
  <si>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</si>
  <si>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</si>
  <si>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</si>
  <si>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</si>
  <si>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</si>
  <si>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</si>
  <si>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</si>
  <si>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</si>
  <si>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</si>
  <si>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</si>
  <si>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</si>
  <si>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</si>
  <si>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</si>
  <si>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</si>
  <si>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</si>
  <si>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</si>
  <si>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</si>
  <si>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</si>
  <si>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</si>
  <si>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</si>
  <si>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</si>
  <si>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</si>
  <si>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</si>
  <si>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</si>
  <si>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</si>
  <si>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</si>
  <si>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</si>
  <si>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</si>
  <si>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</si>
  <si>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</si>
  <si>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</si>
  <si>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</si>
  <si>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</si>
  <si>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</si>
  <si>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</si>
  <si>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</si>
  <si>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</si>
  <si>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</si>
  <si>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</si>
  <si>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</si>
  <si>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</si>
  <si>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</si>
  <si>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</si>
  <si>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</si>
  <si>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</si>
  <si>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</si>
  <si>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</si>
  <si>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</si>
  <si>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</si>
  <si>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</si>
  <si>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</si>
  <si>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</si>
  <si>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</si>
  <si>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</si>
  <si>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</si>
  <si>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</si>
  <si>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</si>
  <si>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</si>
  <si>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</si>
  <si>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</si>
  <si>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</si>
  <si>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</si>
  <si>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</si>
  <si>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</si>
  <si>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</si>
  <si>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</si>
  <si>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</si>
  <si>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</si>
  <si>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</si>
  <si>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</si>
  <si>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</si>
  <si>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</si>
  <si>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</si>
  <si>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</si>
  <si>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</si>
  <si>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</si>
  <si>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</si>
  <si>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</si>
  <si>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</si>
  <si>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</si>
  <si>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</si>
  <si>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</si>
  <si>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</si>
  <si>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</si>
  <si>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</si>
  <si>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</si>
  <si>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</si>
  <si>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</si>
  <si>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</si>
  <si>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</si>
  <si>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</si>
  <si>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</si>
  <si>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</si>
  <si>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</si>
  <si>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</si>
  <si>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</si>
  <si>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</si>
  <si>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</si>
  <si>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</si>
  <si>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</si>
  <si>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</si>
  <si>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</si>
  <si>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</si>
  <si>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</si>
  <si>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</si>
  <si>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</si>
  <si>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</si>
  <si>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</si>
  <si>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</si>
  <si>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</si>
  <si>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</si>
  <si>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</si>
  <si>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</si>
  <si>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</si>
  <si>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</si>
  <si>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</si>
  <si>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</si>
  <si>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</si>
  <si>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</si>
  <si>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</si>
  <si>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</si>
  <si>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</si>
  <si>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</si>
  <si>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</si>
  <si>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</si>
  <si>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</si>
  <si>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</si>
  <si>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</si>
  <si>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</si>
  <si>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</si>
  <si>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</si>
  <si>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</si>
  <si>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</si>
  <si>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</si>
  <si>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</si>
  <si>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</si>
  <si>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</si>
  <si>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</si>
  <si>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</si>
  <si>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</si>
  <si>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</si>
  <si>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</si>
  <si>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</si>
  <si>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</si>
  <si>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</si>
  <si>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</si>
  <si>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</si>
  <si>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</si>
  <si>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</si>
  <si>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</si>
  <si>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</si>
  <si>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</si>
  <si>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</si>
  <si>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</si>
  <si>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</si>
  <si>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</si>
  <si>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</si>
  <si>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</si>
  <si>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</si>
  <si>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</si>
  <si>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</si>
  <si>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</si>
  <si>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</si>
  <si>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</si>
  <si>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</si>
  <si>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</si>
  <si>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</si>
  <si>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</si>
  <si>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</si>
  <si>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</si>
  <si>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</si>
  <si>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</si>
  <si>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</si>
  <si>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</si>
  <si>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</si>
  <si>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</si>
  <si>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</si>
  <si>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</si>
  <si>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</si>
  <si>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</si>
  <si>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</si>
  <si>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</si>
  <si>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</si>
  <si>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</si>
  <si>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</si>
  <si>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</si>
  <si>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</si>
  <si>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</si>
  <si>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</si>
  <si>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</si>
  <si>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</si>
  <si>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</si>
  <si>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</si>
  <si>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</si>
  <si>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</si>
  <si>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</si>
  <si>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</si>
  <si>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</si>
  <si>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</si>
  <si>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</si>
  <si>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</si>
  <si>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</si>
  <si>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</si>
  <si>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</si>
  <si>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</si>
  <si>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</si>
  <si>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</si>
  <si>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</si>
  <si>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</si>
  <si>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</si>
  <si>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</si>
  <si>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</si>
  <si>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</si>
  <si>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</si>
  <si>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</si>
  <si>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</si>
  <si>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</si>
  <si>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</si>
  <si>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</si>
  <si>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</si>
  <si>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</si>
  <si>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</si>
  <si>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</si>
  <si>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</si>
  <si>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</si>
  <si>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</si>
  <si>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</si>
  <si>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</si>
  <si>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</si>
  <si>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</si>
  <si>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</si>
  <si>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</si>
  <si>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</si>
  <si>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</si>
  <si>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</si>
  <si>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</si>
  <si>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</si>
  <si>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</si>
  <si>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</si>
  <si>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</si>
  <si>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</si>
  <si>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</si>
  <si>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</si>
  <si>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</si>
  <si>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</si>
  <si>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</si>
  <si>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</si>
  <si>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</si>
  <si>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</si>
  <si>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</si>
  <si>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</si>
  <si>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</si>
  <si>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</si>
  <si>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</si>
  <si>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</si>
  <si>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</si>
  <si>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</si>
  <si>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</si>
  <si>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</si>
  <si>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</si>
  <si>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</si>
  <si>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</si>
  <si>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</si>
  <si>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</si>
  <si>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</si>
  <si>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</si>
  <si>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</si>
  <si>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</si>
  <si>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</si>
  <si>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</si>
  <si>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</si>
  <si>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</si>
  <si>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</si>
  <si>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</si>
  <si>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</si>
  <si>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</si>
  <si>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</si>
  <si>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</si>
  <si>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</si>
  <si>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</si>
  <si>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</si>
  <si>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</si>
  <si>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</si>
  <si>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</si>
  <si>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</si>
  <si>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</si>
  <si>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</si>
  <si>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</si>
  <si>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</si>
  <si>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</si>
  <si>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</si>
  <si>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</si>
  <si>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</si>
  <si>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</si>
  <si>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</si>
  <si>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</si>
  <si>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</si>
  <si>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</si>
  <si>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</si>
  <si>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</si>
  <si>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</si>
  <si>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</si>
  <si>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</si>
  <si>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</si>
  <si>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</si>
  <si>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</si>
  <si>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</si>
  <si>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</si>
  <si>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</si>
  <si>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</si>
  <si>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</si>
  <si>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</si>
  <si>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</si>
  <si>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</si>
  <si>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</si>
  <si>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</si>
  <si>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</si>
  <si>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</si>
  <si>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</si>
  <si>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</si>
  <si>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</si>
  <si>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</si>
  <si>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</si>
  <si>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</si>
  <si>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</si>
  <si>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</si>
  <si>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</si>
  <si>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</si>
  <si>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</si>
  <si>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</si>
  <si>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</si>
  <si>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</si>
  <si>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</si>
  <si>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</si>
  <si>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</si>
  <si>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</si>
  <si>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</si>
  <si>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</si>
  <si>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</si>
  <si>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</si>
  <si>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</si>
  <si>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</si>
  <si>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</si>
  <si>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</si>
  <si>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</si>
  <si>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</si>
  <si>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</si>
  <si>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</si>
  <si>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</si>
  <si>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</si>
  <si>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</si>
  <si>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</si>
  <si>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</si>
  <si>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</si>
  <si>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</si>
  <si>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</si>
  <si>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</si>
  <si>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</si>
  <si>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</si>
  <si>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</si>
  <si>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</si>
  <si>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</si>
  <si>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</si>
  <si>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</si>
  <si>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</si>
  <si>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</si>
  <si>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</si>
  <si>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</si>
  <si>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</si>
  <si>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</si>
  <si>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</si>
  <si>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</si>
  <si>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</si>
  <si>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</si>
  <si>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</si>
  <si>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</si>
  <si>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</si>
  <si>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</si>
  <si>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</si>
  <si>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</si>
  <si>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</si>
  <si>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</si>
  <si>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</si>
  <si>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</si>
  <si>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</si>
  <si>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</si>
  <si>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</si>
  <si>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</si>
  <si>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</si>
  <si>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</si>
  <si>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</si>
  <si>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</si>
  <si>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</si>
  <si>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</si>
  <si>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</si>
  <si>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</si>
  <si>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</si>
  <si>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</si>
  <si>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</si>
  <si>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</si>
  <si>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</si>
  <si>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</si>
  <si>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</si>
  <si>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</si>
  <si>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</si>
  <si>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</si>
  <si>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</si>
  <si>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</si>
  <si>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</si>
  <si>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</si>
  <si>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</si>
  <si>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</si>
  <si>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</si>
  <si>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</si>
  <si>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</si>
  <si>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</si>
  <si>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</si>
  <si>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</si>
  <si>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</si>
  <si>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</si>
  <si>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</si>
  <si>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</si>
  <si>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</si>
  <si>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</si>
  <si>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</si>
  <si>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</si>
  <si>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</si>
  <si>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</si>
  <si>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</si>
  <si>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</si>
  <si>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</si>
  <si>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</si>
  <si>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</si>
  <si>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</si>
  <si>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</si>
  <si>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</si>
  <si>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</si>
  <si>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</si>
  <si>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</si>
  <si>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</si>
  <si>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</si>
  <si>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</si>
  <si>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</si>
  <si>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</si>
  <si>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</si>
  <si>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</si>
  <si>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</si>
  <si>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</si>
  <si>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</si>
  <si>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</si>
  <si>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</si>
  <si>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</si>
  <si>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</si>
  <si>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</si>
  <si>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</si>
  <si>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</si>
  <si>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</si>
  <si>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</si>
  <si>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</si>
  <si>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</si>
  <si>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</si>
  <si>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</si>
  <si>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</si>
  <si>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</si>
  <si>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</si>
  <si>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</si>
  <si>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</si>
  <si>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</si>
  <si>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</si>
  <si>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</si>
  <si>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</si>
  <si>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</si>
  <si>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</si>
  <si>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</si>
  <si>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</si>
  <si>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</si>
  <si>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</si>
  <si>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</si>
  <si>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</si>
  <si>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</si>
  <si>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</si>
  <si>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</si>
  <si>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</si>
  <si>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</si>
  <si>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</si>
  <si>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</si>
  <si>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</si>
  <si>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</si>
  <si>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</si>
  <si>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</si>
  <si>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</si>
  <si>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</si>
  <si>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</si>
  <si>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</si>
  <si>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</si>
  <si>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</si>
  <si>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</si>
  <si>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</si>
  <si>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</si>
  <si>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</si>
  <si>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</si>
  <si>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</si>
  <si>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</si>
  <si>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</si>
  <si>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</si>
  <si>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</si>
  <si>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</si>
  <si>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</si>
  <si>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</si>
  <si>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</si>
  <si>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</si>
  <si>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</si>
  <si>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</si>
  <si>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</si>
  <si>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</si>
  <si>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</si>
  <si>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</si>
  <si>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</si>
  <si>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</si>
  <si>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</si>
  <si>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</si>
  <si>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</si>
  <si>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</si>
  <si>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</si>
  <si>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</si>
  <si>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</si>
  <si>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</si>
  <si>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</si>
  <si>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</si>
  <si>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</si>
  <si>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</si>
  <si>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</si>
  <si>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</si>
  <si>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</si>
  <si>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</si>
  <si>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</si>
  <si>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</si>
  <si>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</si>
  <si>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</si>
  <si>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</si>
  <si>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</si>
  <si>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</si>
  <si>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</si>
  <si>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</si>
  <si>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</si>
  <si>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</si>
  <si>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</si>
  <si>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</si>
  <si>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</si>
  <si>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</si>
  <si>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</si>
  <si>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</si>
  <si>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</si>
  <si>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</si>
  <si>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</si>
  <si>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</si>
  <si>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</si>
  <si>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</si>
  <si>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</si>
  <si>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</si>
  <si>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</si>
  <si>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</si>
  <si>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</si>
  <si>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</si>
  <si>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</si>
  <si>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</si>
  <si>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</si>
  <si>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</si>
  <si>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</si>
  <si>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</si>
  <si>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</si>
  <si>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</si>
  <si>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</si>
  <si>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</si>
  <si>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</si>
  <si>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</si>
  <si>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</si>
  <si>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</si>
  <si>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</si>
  <si>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</si>
  <si>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</si>
  <si>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</si>
  <si>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</si>
  <si>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</si>
  <si>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</si>
  <si>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</si>
  <si>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</si>
  <si>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</si>
  <si>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</si>
  <si>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</si>
  <si>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</si>
  <si>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</si>
  <si>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</si>
  <si>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</si>
  <si>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</si>
  <si>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</si>
  <si>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</si>
  <si>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</si>
  <si>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</si>
  <si>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</si>
  <si>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</si>
  <si>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</si>
  <si>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</si>
  <si>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</si>
  <si>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</si>
  <si>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</si>
  <si>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</si>
  <si>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</si>
  <si>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</si>
  <si>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</si>
  <si>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</si>
  <si>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</si>
  <si>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</si>
  <si>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</si>
  <si>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</si>
  <si>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</si>
  <si>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</si>
  <si>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</si>
  <si>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</si>
  <si>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</si>
  <si>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</si>
  <si>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</si>
  <si>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</si>
  <si>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</si>
  <si>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</si>
  <si>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</si>
  <si>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</si>
  <si>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</si>
  <si>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</si>
  <si>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</si>
  <si>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</si>
  <si>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</si>
  <si>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</si>
  <si>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</si>
  <si>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</si>
  <si>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</si>
  <si>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</si>
  <si>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</si>
  <si>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</si>
  <si>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</si>
  <si>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</si>
  <si>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</si>
  <si>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</si>
  <si>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</si>
  <si>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</si>
  <si>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</si>
  <si>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</si>
  <si>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</si>
  <si>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</si>
  <si>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</si>
  <si>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</si>
  <si>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</si>
  <si>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</si>
  <si>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</si>
  <si>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</si>
  <si>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</si>
  <si>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</si>
  <si>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</si>
  <si>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</si>
  <si>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</si>
  <si>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</si>
  <si>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</si>
  <si>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</si>
  <si>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</si>
  <si>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</si>
  <si>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</si>
  <si>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</si>
  <si>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</si>
  <si>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</si>
  <si>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</si>
  <si>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</si>
  <si>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</si>
  <si>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</si>
  <si>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</si>
  <si>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</si>
  <si>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</si>
  <si>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</si>
  <si>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</si>
  <si>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</si>
  <si>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</si>
  <si>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</si>
  <si>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</si>
  <si>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</si>
  <si>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</si>
  <si>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</si>
  <si>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</si>
  <si>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</si>
  <si>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</si>
  <si>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</si>
  <si>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</si>
  <si>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</si>
  <si>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</si>
  <si>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</si>
  <si>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</si>
  <si>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</si>
  <si>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</si>
  <si>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</si>
  <si>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</si>
  <si>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</si>
  <si>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</si>
  <si>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</si>
  <si>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</si>
  <si>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</si>
  <si>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</si>
  <si>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</si>
  <si>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</si>
  <si>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</si>
  <si>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</si>
  <si>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</si>
  <si>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</si>
  <si>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</si>
  <si>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</si>
  <si>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</si>
  <si>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</si>
  <si>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</si>
  <si>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</si>
  <si>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</si>
  <si>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</si>
  <si>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</si>
  <si>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</si>
  <si>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</si>
  <si>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</si>
  <si>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</si>
  <si>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</si>
  <si>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</si>
  <si>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</si>
  <si>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</si>
  <si>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</si>
  <si>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</si>
  <si>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</si>
  <si>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</si>
  <si>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</si>
  <si>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</si>
  <si>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</si>
  <si>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</si>
  <si>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</si>
  <si>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</si>
  <si>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</si>
  <si>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</si>
  <si>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</si>
  <si>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</si>
  <si>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</si>
  <si>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</si>
  <si>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</si>
  <si>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</si>
  <si>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</si>
  <si>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</si>
  <si>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</si>
  <si>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</si>
  <si>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</si>
  <si>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</si>
  <si>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</si>
  <si>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</si>
  <si>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</si>
  <si>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</si>
  <si>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</si>
  <si>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</si>
  <si>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</si>
  <si>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</si>
  <si>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</si>
  <si>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</si>
  <si>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</si>
  <si>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</si>
  <si>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</si>
  <si>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</si>
  <si>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</si>
  <si>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</si>
  <si>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</si>
  <si>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</si>
  <si>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</si>
  <si>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</si>
  <si>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</si>
  <si>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</si>
  <si>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</si>
  <si>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</si>
  <si>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</si>
  <si>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</si>
  <si>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</si>
  <si>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</si>
  <si>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</si>
  <si>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</si>
  <si>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</si>
  <si>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</si>
  <si>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</si>
  <si>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</si>
  <si>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</si>
  <si>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</si>
  <si>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</si>
  <si>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</si>
  <si>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</si>
  <si>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</si>
  <si>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</si>
  <si>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</si>
  <si>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</si>
  <si>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</si>
  <si>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</si>
  <si>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</si>
  <si>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</si>
  <si>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</si>
  <si>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</si>
  <si>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</si>
  <si>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</si>
  <si>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</si>
  <si>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</si>
  <si>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</si>
  <si>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</si>
  <si>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</si>
  <si>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</si>
  <si>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</si>
  <si>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</si>
  <si>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</si>
  <si>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</si>
  <si>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</si>
  <si>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</si>
  <si>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</si>
  <si>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</si>
  <si>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</si>
  <si>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</si>
  <si>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</si>
  <si>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</si>
  <si>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</si>
  <si>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</si>
  <si>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</si>
  <si>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</si>
  <si>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</si>
  <si>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</si>
  <si>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</si>
  <si>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</si>
  <si>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</si>
  <si>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</si>
  <si>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</si>
  <si>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</si>
  <si>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</si>
  <si>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</si>
  <si>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</si>
  <si>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</si>
  <si>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</si>
  <si>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</si>
  <si>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</si>
  <si>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</si>
  <si>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</si>
  <si>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</si>
  <si>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</si>
  <si>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</si>
  <si>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</si>
  <si>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</si>
  <si>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</si>
  <si>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</si>
  <si>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</si>
  <si>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</si>
  <si>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</si>
  <si>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</si>
  <si>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</si>
  <si>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</si>
  <si>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</si>
  <si>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</si>
  <si>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</si>
  <si>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</si>
  <si>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</si>
  <si>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</si>
  <si>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</si>
  <si>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</si>
  <si>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</si>
  <si>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</si>
  <si>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</si>
  <si>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</si>
  <si>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</si>
  <si>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</si>
  <si>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</si>
  <si>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</si>
  <si>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</si>
  <si>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</si>
  <si>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</si>
  <si>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</si>
  <si>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</si>
  <si>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</si>
  <si>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</si>
  <si>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</si>
  <si>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</si>
  <si>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</si>
  <si>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</si>
  <si>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</si>
  <si>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</si>
  <si>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</si>
  <si>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</si>
  <si>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</si>
  <si>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</si>
  <si>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</si>
  <si>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</si>
  <si>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</si>
  <si>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</si>
  <si>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</si>
  <si>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</si>
  <si>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</si>
  <si>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</si>
  <si>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</si>
  <si>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</si>
  <si>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</si>
  <si>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</si>
  <si>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</si>
  <si>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</si>
  <si>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</si>
  <si>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</si>
  <si>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</si>
  <si>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</si>
  <si>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</si>
  <si>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</si>
  <si>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</si>
  <si>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</si>
  <si>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</si>
  <si>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</si>
  <si>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</si>
  <si>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</si>
  <si>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</si>
  <si>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</si>
  <si>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</si>
  <si>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</si>
  <si>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</si>
  <si>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</si>
  <si>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</si>
  <si>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</si>
  <si>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</si>
  <si>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</si>
  <si>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</si>
  <si>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</si>
  <si>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</si>
  <si>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</si>
  <si>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</si>
  <si>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</si>
  <si>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</si>
  <si>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</si>
  <si>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</si>
  <si>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</si>
  <si>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</si>
  <si>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</si>
  <si>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</si>
  <si>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</si>
  <si>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</si>
  <si>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</si>
  <si>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</si>
  <si>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</si>
  <si>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</si>
  <si>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</si>
  <si>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</si>
  <si>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</si>
  <si>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</si>
  <si>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</si>
  <si>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</si>
  <si>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</si>
  <si>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</si>
  <si>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</si>
  <si>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</si>
  <si>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</si>
  <si>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</si>
  <si>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</si>
  <si>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</si>
  <si>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</si>
  <si>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</si>
  <si>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</si>
  <si>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</si>
  <si>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</si>
  <si>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</si>
  <si>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</si>
  <si>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</si>
  <si>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</si>
  <si>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</si>
  <si>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</si>
  <si>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</si>
  <si>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</si>
  <si>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</si>
  <si>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</si>
  <si>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</si>
  <si>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</si>
  <si>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</si>
  <si>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</si>
  <si>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</si>
  <si>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</si>
  <si>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</si>
  <si>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</si>
  <si>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</si>
  <si>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</si>
  <si>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</si>
  <si>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</si>
  <si>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</si>
  <si>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</si>
  <si>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</si>
  <si>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</si>
  <si>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</si>
  <si>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</si>
  <si>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</si>
  <si>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</si>
  <si>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</si>
  <si>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</si>
  <si>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</si>
  <si>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</si>
  <si>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</si>
  <si>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</si>
  <si>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</si>
  <si>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</si>
  <si>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</si>
  <si>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</si>
  <si>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</si>
  <si>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</si>
  <si>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</si>
  <si>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</si>
  <si>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</si>
  <si>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</si>
  <si>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</si>
  <si>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</si>
  <si>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</si>
  <si>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</si>
  <si>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</si>
  <si>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</si>
  <si>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</si>
  <si>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</si>
  <si>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</si>
  <si>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</si>
  <si>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</si>
  <si>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</si>
  <si>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</si>
  <si>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</si>
  <si>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</si>
  <si>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</si>
  <si>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</si>
  <si>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</si>
  <si>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</si>
  <si>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</si>
  <si>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</si>
  <si>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</si>
  <si>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</si>
  <si>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</si>
  <si>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</si>
  <si>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</si>
  <si>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</si>
  <si>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</si>
  <si>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</si>
  <si>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</si>
  <si>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</si>
  <si>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</si>
  <si>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</si>
  <si>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</si>
  <si>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</si>
  <si>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</si>
  <si>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</si>
  <si>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</si>
  <si>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</si>
  <si>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</si>
  <si>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</si>
  <si>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</si>
  <si>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</si>
  <si>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</si>
  <si>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</si>
  <si>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</si>
  <si>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</si>
  <si>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</si>
  <si>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</si>
  <si>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</si>
  <si>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</si>
  <si>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</si>
  <si>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</si>
  <si>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</si>
  <si>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</si>
  <si>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</si>
  <si>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</si>
  <si>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</si>
  <si>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</si>
  <si>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</si>
  <si>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</si>
  <si>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</si>
  <si>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</si>
  <si>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</si>
  <si>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</si>
  <si>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</si>
  <si>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</si>
  <si>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</si>
  <si>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</si>
  <si>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</si>
  <si>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</si>
  <si>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</si>
  <si>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</si>
  <si>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</si>
  <si>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</si>
  <si>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</si>
  <si>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</si>
  <si>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</si>
  <si>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</si>
  <si>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</si>
  <si>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</si>
  <si>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</si>
  <si>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</si>
  <si>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</si>
  <si>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</si>
  <si>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</si>
  <si>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</si>
  <si>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</si>
  <si>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</si>
  <si>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</si>
  <si>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</si>
  <si>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</si>
  <si>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</si>
  <si>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</si>
  <si>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</si>
  <si>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</si>
  <si>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</si>
  <si>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</si>
  <si>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</si>
  <si>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</si>
  <si>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</si>
  <si>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</si>
  <si>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</si>
  <si>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</si>
  <si>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</si>
  <si>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</si>
  <si>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</si>
  <si>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</si>
  <si>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</si>
  <si>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</si>
  <si>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</si>
  <si>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</si>
  <si>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</si>
  <si>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</si>
  <si>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</si>
  <si>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</si>
  <si>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</si>
  <si>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</si>
  <si>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</si>
  <si>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</si>
  <si>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</si>
  <si>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</si>
  <si>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</si>
  <si>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</si>
  <si>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</si>
  <si>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</si>
  <si>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</si>
  <si>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</si>
  <si>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</si>
  <si>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</si>
  <si>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</si>
  <si>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</si>
  <si>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</si>
  <si>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</si>
  <si>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</si>
  <si>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</si>
  <si>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</si>
  <si>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</si>
  <si>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</si>
  <si>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</si>
  <si>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</si>
  <si>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</si>
  <si>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</si>
  <si>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</si>
  <si>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</si>
  <si>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</si>
  <si>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</si>
  <si>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</si>
  <si>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</si>
  <si>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</si>
  <si>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</si>
  <si>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</si>
  <si>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</si>
  <si>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</si>
  <si>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</si>
  <si>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</si>
  <si>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</si>
  <si>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</si>
  <si>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</si>
  <si>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</si>
  <si>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</si>
  <si>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</si>
  <si>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</si>
  <si>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</si>
  <si>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</si>
  <si>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</si>
  <si>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</si>
  <si>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</si>
  <si>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</si>
  <si>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</si>
  <si>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</si>
  <si>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</si>
  <si>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</si>
  <si>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</si>
  <si>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</si>
  <si>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</si>
  <si>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</si>
  <si>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</si>
  <si>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</si>
  <si>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</si>
  <si>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</si>
  <si>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</si>
  <si>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</si>
  <si>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</si>
  <si>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</si>
  <si>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</si>
  <si>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</si>
  <si>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</si>
  <si>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</si>
  <si>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</si>
  <si>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</si>
  <si>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</si>
  <si>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</si>
  <si>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</si>
  <si>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</si>
  <si>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</si>
  <si>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</si>
  <si>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</si>
  <si>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</si>
  <si>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</si>
  <si>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</si>
  <si>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</si>
  <si>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</si>
  <si>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</si>
  <si>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</si>
  <si>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</si>
  <si>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</si>
  <si>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</si>
  <si>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</si>
  <si>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</si>
  <si>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</si>
  <si>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</si>
  <si>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</si>
  <si>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</si>
  <si>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</si>
  <si>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</si>
  <si>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</si>
  <si>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</si>
  <si>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</si>
  <si>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</si>
  <si>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</si>
  <si>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</si>
  <si>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</si>
  <si>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</si>
  <si>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</si>
  <si>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</si>
  <si>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</si>
  <si>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</si>
  <si>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</si>
  <si>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</si>
  <si>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</si>
  <si>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</si>
  <si>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</si>
  <si>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</si>
  <si>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</si>
  <si>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</si>
  <si>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</si>
  <si>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</si>
  <si>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</si>
  <si>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</si>
  <si>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</si>
  <si>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</si>
  <si>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</si>
  <si>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</si>
  <si>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</si>
  <si>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</si>
  <si>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</si>
  <si>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</si>
  <si>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</si>
  <si>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</si>
  <si>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</si>
  <si>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</si>
  <si>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</si>
  <si>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</si>
  <si>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</si>
  <si>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</si>
  <si>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</si>
  <si>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</si>
  <si>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</si>
  <si>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</si>
  <si>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</si>
  <si>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</si>
  <si>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</si>
  <si>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</si>
  <si>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</si>
  <si>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</si>
  <si>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</si>
  <si>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</si>
  <si>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</si>
  <si>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</si>
  <si>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</si>
  <si>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</si>
  <si>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</si>
  <si>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</si>
  <si>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</si>
  <si>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</si>
  <si>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</si>
  <si>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</si>
  <si>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</si>
  <si>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</si>
  <si>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</si>
  <si>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</si>
  <si>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</si>
  <si>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</si>
  <si>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</si>
  <si>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</si>
  <si>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</si>
  <si>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</si>
  <si>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</si>
  <si>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</si>
  <si>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</si>
  <si>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</si>
  <si>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</si>
  <si>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</si>
  <si>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</si>
  <si>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</si>
  <si>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</si>
  <si>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</si>
  <si>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</si>
  <si>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</si>
  <si>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</si>
  <si>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</si>
  <si>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</si>
  <si>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</si>
  <si>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</si>
  <si>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</si>
  <si>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</si>
  <si>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</si>
  <si>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</si>
  <si>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</si>
  <si>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</si>
  <si>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</si>
  <si>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</si>
  <si>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</si>
  <si>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</si>
  <si>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</si>
  <si>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</si>
  <si>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</si>
  <si>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</si>
  <si>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</si>
  <si>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</si>
  <si>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</si>
  <si>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</si>
  <si>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</si>
  <si>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</si>
  <si>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</si>
  <si>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</si>
  <si>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</si>
  <si>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</si>
  <si>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</si>
  <si>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</si>
  <si>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</si>
  <si>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</si>
  <si>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</si>
  <si>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</si>
  <si>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</si>
  <si>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</si>
  <si>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</si>
  <si>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</si>
  <si>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</si>
  <si>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</si>
  <si>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</si>
  <si>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</si>
  <si>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</si>
  <si>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</si>
  <si>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</si>
  <si>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</si>
  <si>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</si>
  <si>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</si>
  <si>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</si>
  <si>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</si>
  <si>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</si>
  <si>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</si>
  <si>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</si>
  <si>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</si>
  <si>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</si>
  <si>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</si>
  <si>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</si>
  <si>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</si>
  <si>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</si>
  <si>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</si>
  <si>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</si>
  <si>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</si>
  <si>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</si>
  <si>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</si>
  <si>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</si>
  <si>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</si>
  <si>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</si>
  <si>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</si>
  <si>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</si>
  <si>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</si>
  <si>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</si>
  <si>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</si>
  <si>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</si>
  <si>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</si>
  <si>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</si>
  <si>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</si>
  <si>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</si>
  <si>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</si>
  <si>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</si>
  <si>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</si>
  <si>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</si>
  <si>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</si>
  <si>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</si>
  <si>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</si>
  <si>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</si>
  <si>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</si>
  <si>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</si>
  <si>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</si>
  <si>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</si>
  <si>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</si>
  <si>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</si>
  <si>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</si>
  <si>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</si>
  <si>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</si>
  <si>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</si>
  <si>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</si>
  <si>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</si>
  <si>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</si>
  <si>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</si>
  <si>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</si>
  <si>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</si>
  <si>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</si>
  <si>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</si>
  <si>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</si>
  <si>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</si>
  <si>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</si>
  <si>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</si>
  <si>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</si>
  <si>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</si>
  <si>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</si>
  <si>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</si>
  <si>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</si>
  <si>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</si>
  <si>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</si>
  <si>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</si>
  <si>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</si>
  <si>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</si>
  <si>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</si>
  <si>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</si>
  <si>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</si>
  <si>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</si>
  <si>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</si>
  <si>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</si>
  <si>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</si>
  <si>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</si>
  <si>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</si>
  <si>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</si>
  <si>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</si>
  <si>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</si>
  <si>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</si>
  <si>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</si>
  <si>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</si>
  <si>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</si>
  <si>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</si>
  <si>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</si>
  <si>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</si>
  <si>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</si>
  <si>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</si>
  <si>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</si>
  <si>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</si>
  <si>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</si>
  <si>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</si>
  <si>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</si>
  <si>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</si>
  <si>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</si>
  <si>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</si>
  <si>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</si>
  <si>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</si>
  <si>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</si>
  <si>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</si>
  <si>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</si>
  <si>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</si>
  <si>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</si>
  <si>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</si>
  <si>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</si>
  <si>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</si>
  <si>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</si>
  <si>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</si>
  <si>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</si>
  <si>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</si>
  <si>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</si>
  <si>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</si>
  <si>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</si>
  <si>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</si>
  <si>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</si>
  <si>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</si>
  <si>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</si>
  <si>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</si>
  <si>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</si>
  <si>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</si>
  <si>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</si>
  <si>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</si>
  <si>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</si>
  <si>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</si>
  <si>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</si>
  <si>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</si>
  <si>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</si>
  <si>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</si>
  <si>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</si>
  <si>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</si>
  <si>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</si>
  <si>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</si>
  <si>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</si>
  <si>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</si>
  <si>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</si>
  <si>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</si>
  <si>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</si>
  <si>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</si>
  <si>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</si>
  <si>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</si>
  <si>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</si>
  <si>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</si>
  <si>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</si>
  <si>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</si>
  <si>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</si>
  <si>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</si>
  <si>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</si>
  <si>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</si>
  <si>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</si>
  <si>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</si>
  <si>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</si>
  <si>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</si>
  <si>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</si>
  <si>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</si>
  <si>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</si>
  <si>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</si>
  <si>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</si>
  <si>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</si>
  <si>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</si>
  <si>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</si>
  <si>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</si>
  <si>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</si>
  <si>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</si>
  <si>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</si>
  <si>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</si>
  <si>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</si>
  <si>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</si>
  <si>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</si>
  <si>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</si>
  <si>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</si>
  <si>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</si>
  <si>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</si>
  <si>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</si>
  <si>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</si>
  <si>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</si>
  <si>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</si>
  <si>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</si>
  <si>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</si>
  <si>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</si>
  <si>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</si>
  <si>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</si>
  <si>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</si>
  <si>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</si>
  <si>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</si>
  <si>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</si>
  <si>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</si>
  <si>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</si>
  <si>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</si>
  <si>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</si>
  <si>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</si>
  <si>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</si>
  <si>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</si>
  <si>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</si>
  <si>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</si>
  <si>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</si>
  <si>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</si>
  <si>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</si>
  <si>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</si>
  <si>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</si>
  <si>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</si>
  <si>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</si>
  <si>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</si>
  <si>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</si>
  <si>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</si>
  <si>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</si>
  <si>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</si>
  <si>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</si>
  <si>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</si>
  <si>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</si>
  <si>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</si>
  <si>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</si>
  <si>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</si>
  <si>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</si>
  <si>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</si>
  <si>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</si>
  <si>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</si>
  <si>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</si>
  <si>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</si>
  <si>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</si>
  <si>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</si>
  <si>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</si>
  <si>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</si>
  <si>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</si>
  <si>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</si>
  <si>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</si>
  <si>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</si>
  <si>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</si>
  <si>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</si>
  <si>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</si>
  <si>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</si>
  <si>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</si>
  <si>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</si>
  <si>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</si>
  <si>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</si>
  <si>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</si>
  <si>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</si>
  <si>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</si>
  <si>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</si>
  <si>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</si>
  <si>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</si>
  <si>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</si>
  <si>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</si>
  <si>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</si>
  <si>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</si>
  <si>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</si>
  <si>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</si>
  <si>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</si>
  <si>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</si>
  <si>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</si>
  <si>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</si>
  <si>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</si>
  <si>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</si>
  <si>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</si>
  <si>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</si>
  <si>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</si>
  <si>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</si>
  <si>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</si>
  <si>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</si>
  <si>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</si>
  <si>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</si>
  <si>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</si>
  <si>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</si>
  <si>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</si>
  <si>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</si>
  <si>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</si>
  <si>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</si>
  <si>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</si>
  <si>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</si>
  <si>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</si>
  <si>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</si>
  <si>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</si>
  <si>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</si>
  <si>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</si>
  <si>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</si>
  <si>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</si>
  <si>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</si>
  <si>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</si>
  <si>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</si>
  <si>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</si>
  <si>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</si>
  <si>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</si>
  <si>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</si>
  <si>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</si>
  <si>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</si>
  <si>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</si>
  <si>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</si>
  <si>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</si>
  <si>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</si>
  <si>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</si>
  <si>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</si>
  <si>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</si>
  <si>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</si>
  <si>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</si>
  <si>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</si>
  <si>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</si>
  <si>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</si>
  <si>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</si>
  <si>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</si>
  <si>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</si>
  <si>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</si>
  <si>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</si>
  <si>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</si>
  <si>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</si>
  <si>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</si>
  <si>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</si>
  <si>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</si>
  <si>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</si>
  <si>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</si>
  <si>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</si>
  <si>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</si>
  <si>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</si>
  <si>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</si>
  <si>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</si>
  <si>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</si>
  <si>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</si>
  <si>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</si>
  <si>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</si>
  <si>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</si>
  <si>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</si>
  <si>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</si>
  <si>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</si>
  <si>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</si>
  <si>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</si>
  <si>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</si>
  <si>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</si>
  <si>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</si>
  <si>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</si>
  <si>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</si>
  <si>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</si>
  <si>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</si>
  <si>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</si>
  <si>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</si>
  <si>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</si>
  <si>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</si>
  <si>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</si>
  <si>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</si>
  <si>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</si>
  <si>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</si>
  <si>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</si>
  <si>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</si>
  <si>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</si>
  <si>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</si>
  <si>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</si>
  <si>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</si>
  <si>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</si>
  <si>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</si>
  <si>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</si>
  <si>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</si>
  <si>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</si>
  <si>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</si>
  <si>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</si>
  <si>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</si>
  <si>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</si>
  <si>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</si>
  <si>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</si>
  <si>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</si>
  <si>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</si>
  <si>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</si>
  <si>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</si>
  <si>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</si>
  <si>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</si>
  <si>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</si>
  <si>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</si>
  <si>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</si>
  <si>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</si>
  <si>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</si>
  <si>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</si>
  <si>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</si>
  <si>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</si>
  <si>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</si>
  <si>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</si>
  <si>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</si>
  <si>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</si>
  <si>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</si>
  <si>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</si>
  <si>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</si>
  <si>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</si>
  <si>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</si>
  <si>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</si>
  <si>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</si>
  <si>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</si>
  <si>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</si>
  <si>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</si>
  <si>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</si>
  <si>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</si>
  <si>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</si>
  <si>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</si>
  <si>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</si>
  <si>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</si>
  <si>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</si>
  <si>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</si>
  <si>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</si>
  <si>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</si>
  <si>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</si>
  <si>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</si>
  <si>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</si>
  <si>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</si>
  <si>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</si>
  <si>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</si>
  <si>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</si>
  <si>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</si>
  <si>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</si>
  <si>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</si>
  <si>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</si>
  <si>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</si>
  <si>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</si>
  <si>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</si>
  <si>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</si>
  <si>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</si>
  <si>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</si>
  <si>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</si>
  <si>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</si>
  <si>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</si>
  <si>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</si>
  <si>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</si>
  <si>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</si>
  <si>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</si>
  <si>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</si>
  <si>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</si>
  <si>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</si>
  <si>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</si>
  <si>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</si>
  <si>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</si>
  <si>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</si>
  <si>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</si>
  <si>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</si>
  <si>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</si>
  <si>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</si>
  <si>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</si>
  <si>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</si>
  <si>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</si>
  <si>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</si>
  <si>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</si>
  <si>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</si>
  <si>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</si>
  <si>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</si>
  <si>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</si>
  <si>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</si>
  <si>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</si>
  <si>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</si>
  <si>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</si>
  <si>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</si>
  <si>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</si>
  <si>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</si>
  <si>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</si>
  <si>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</si>
  <si>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</si>
  <si>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</si>
  <si>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</si>
  <si>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</si>
  <si>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</si>
  <si>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</si>
  <si>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</si>
  <si>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</si>
  <si>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</si>
  <si>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</si>
  <si>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</si>
  <si>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</si>
  <si>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</si>
  <si>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</si>
  <si>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</si>
  <si>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</si>
  <si>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</si>
  <si>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</si>
  <si>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</si>
  <si>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</si>
  <si>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</si>
  <si>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</si>
  <si>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</si>
  <si>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</si>
  <si>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</si>
  <si>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</si>
  <si>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</si>
  <si>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</si>
  <si>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</si>
  <si>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</si>
  <si>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</si>
  <si>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</si>
  <si>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</si>
  <si>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</si>
  <si>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</si>
  <si>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</si>
  <si>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</si>
  <si>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</si>
  <si>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</si>
  <si>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</si>
  <si>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</si>
  <si>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</si>
  <si>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</si>
  <si>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</si>
  <si>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</si>
  <si>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</si>
  <si>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</si>
  <si>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</si>
  <si>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</si>
  <si>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</si>
  <si>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</si>
  <si>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</si>
  <si>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</si>
  <si>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</si>
  <si>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</si>
  <si>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</si>
  <si>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</si>
  <si>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</si>
  <si>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</si>
  <si>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</si>
  <si>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</si>
  <si>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</si>
  <si>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</si>
  <si>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</si>
  <si>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</si>
  <si>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</si>
  <si>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</si>
  <si>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</si>
  <si>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</si>
  <si>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</si>
  <si>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</si>
  <si>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</si>
  <si>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</si>
  <si>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</si>
  <si>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</si>
  <si>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</si>
  <si>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</si>
  <si>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</si>
  <si>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</si>
  <si>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</si>
  <si>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</si>
  <si>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</si>
  <si>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</si>
  <si>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</si>
  <si>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</si>
  <si>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</si>
  <si>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</si>
  <si>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</si>
  <si>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</si>
  <si>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</si>
  <si>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</si>
  <si>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</si>
  <si>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</si>
  <si>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</si>
  <si>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</si>
  <si>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</si>
  <si>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</si>
  <si>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</si>
  <si>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</si>
  <si>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</si>
  <si>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</si>
  <si>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</si>
  <si>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</si>
  <si>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</si>
  <si>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</si>
  <si>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</si>
  <si>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</si>
  <si>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</si>
  <si>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</si>
  <si>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</si>
  <si>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</si>
  <si>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</si>
  <si>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</si>
  <si>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</si>
  <si>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</si>
  <si>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</si>
  <si>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</si>
  <si>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</si>
  <si>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</si>
  <si>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</si>
  <si>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</si>
  <si>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</si>
  <si>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</si>
  <si>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</si>
  <si>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</si>
  <si>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</si>
  <si>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</si>
  <si>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</si>
  <si>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</si>
  <si>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</si>
  <si>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</si>
  <si>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</si>
  <si>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</si>
  <si>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</si>
  <si>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</si>
  <si>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</si>
  <si>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</si>
  <si>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</si>
  <si>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</si>
  <si>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</si>
  <si>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</si>
  <si>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</si>
  <si>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</si>
  <si>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</si>
  <si>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</si>
  <si>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</si>
  <si>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</si>
  <si>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</si>
  <si>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</si>
  <si>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</si>
  <si>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</si>
  <si>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</si>
  <si>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</si>
  <si>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</si>
  <si>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</si>
  <si>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</si>
  <si>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</si>
  <si>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</si>
  <si>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</si>
  <si>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</si>
  <si>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</si>
  <si>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</si>
  <si>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</si>
  <si>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</si>
  <si>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</si>
  <si>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</si>
  <si>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</si>
  <si>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</si>
  <si>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</si>
  <si>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</si>
  <si>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</si>
  <si>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</si>
  <si>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</si>
  <si>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</si>
  <si>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</si>
  <si>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</si>
  <si>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</si>
  <si>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</si>
  <si>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</si>
  <si>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</si>
  <si>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</si>
  <si>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</si>
  <si>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</si>
  <si>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</si>
  <si>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</si>
  <si>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</si>
  <si>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</si>
  <si>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</si>
  <si>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</si>
  <si>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</si>
  <si>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</si>
  <si>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</si>
  <si>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</si>
  <si>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</si>
  <si>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</si>
  <si>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</si>
  <si>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</si>
  <si>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</si>
  <si>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</si>
  <si>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</si>
  <si>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</si>
  <si>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</si>
  <si>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</si>
  <si>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</si>
  <si>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</si>
  <si>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</si>
  <si>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</si>
  <si>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</si>
  <si>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</si>
  <si>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</si>
  <si>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</si>
  <si>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</si>
  <si>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</si>
  <si>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</si>
  <si>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</si>
  <si>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</si>
  <si>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</si>
  <si>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</si>
  <si>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</si>
  <si>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</si>
  <si>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</si>
  <si>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</si>
  <si>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</si>
  <si>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</si>
  <si>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</si>
  <si>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</si>
  <si>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</si>
  <si>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</si>
  <si>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</si>
  <si>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</si>
  <si>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</si>
  <si>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</si>
  <si>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</si>
  <si>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</si>
  <si>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</si>
  <si>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</si>
  <si>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</si>
  <si>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</si>
  <si>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</si>
  <si>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</si>
  <si>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</si>
  <si>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</si>
  <si>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</si>
  <si>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</si>
  <si>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</si>
  <si>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</si>
  <si>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</si>
  <si>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</si>
  <si>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</si>
  <si>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</si>
  <si>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</si>
  <si>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</si>
  <si>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</si>
  <si>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</si>
  <si>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</si>
  <si>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</si>
  <si>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</si>
  <si>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</si>
  <si>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</si>
  <si>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</si>
  <si>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</si>
  <si>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</si>
  <si>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</si>
  <si>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</si>
  <si>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</si>
  <si>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</si>
  <si>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</si>
  <si>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</si>
  <si>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</si>
  <si>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</si>
  <si>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</si>
  <si>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</si>
  <si>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</si>
  <si>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</si>
  <si>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</si>
  <si>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</si>
  <si>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</si>
  <si>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</si>
  <si>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</si>
  <si>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</si>
  <si>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</si>
  <si>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</si>
  <si>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</si>
  <si>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</si>
  <si>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</si>
  <si>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</si>
  <si>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</si>
  <si>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</si>
  <si>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</si>
  <si>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</si>
  <si>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</si>
  <si>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</si>
  <si>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</si>
  <si>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</si>
  <si>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</si>
  <si>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</si>
  <si>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</si>
  <si>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</si>
  <si>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</si>
  <si>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</si>
  <si>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</si>
  <si>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</si>
  <si>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</si>
  <si>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</si>
  <si>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</si>
  <si>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</si>
  <si>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</si>
  <si>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</si>
  <si>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</si>
  <si>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</si>
  <si>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</si>
  <si>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</si>
  <si>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</si>
  <si>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</si>
  <si>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</si>
  <si>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</si>
  <si>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</si>
  <si>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</si>
  <si>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</si>
  <si>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</si>
  <si>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</si>
  <si>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</si>
  <si>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</si>
  <si>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</si>
  <si>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</si>
  <si>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</si>
  <si>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</si>
  <si>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</si>
  <si>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</si>
  <si>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</si>
  <si>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</si>
  <si>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</si>
  <si>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</si>
  <si>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</si>
  <si>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</si>
  <si>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</si>
  <si>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</si>
  <si>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</si>
  <si>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</si>
  <si>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</si>
  <si>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</si>
  <si>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</si>
  <si>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</si>
  <si>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</si>
  <si>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</si>
  <si>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</si>
  <si>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</si>
  <si>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</si>
  <si>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</si>
  <si>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</si>
  <si>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</si>
  <si>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</si>
  <si>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</si>
  <si>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</si>
  <si>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</si>
  <si>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</si>
  <si>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</si>
  <si>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</si>
  <si>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</si>
  <si>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</si>
  <si>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</si>
  <si>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</si>
  <si>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</si>
  <si>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</si>
  <si>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</si>
  <si>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</si>
  <si>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</si>
  <si>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</si>
  <si>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</si>
  <si>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</si>
  <si>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</si>
  <si>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</si>
  <si>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</si>
  <si>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</si>
  <si>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</si>
  <si>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</si>
  <si>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</si>
  <si>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</si>
  <si>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</si>
  <si>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</si>
  <si>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</si>
  <si>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</si>
  <si>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</si>
  <si>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</si>
  <si>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</si>
  <si>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</si>
  <si>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</si>
  <si>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</si>
  <si>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</si>
  <si>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</si>
  <si>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</si>
  <si>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</si>
  <si>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</si>
  <si>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</si>
  <si>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</si>
  <si>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</si>
  <si>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</si>
  <si>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</si>
  <si>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</si>
  <si>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</si>
  <si>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</si>
  <si>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</si>
  <si>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</si>
  <si>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</si>
  <si>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</si>
  <si>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</si>
  <si>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</si>
  <si>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</si>
  <si>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</si>
  <si>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</si>
  <si>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</si>
  <si>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</si>
  <si>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</si>
  <si>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</si>
  <si>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</si>
  <si>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</si>
  <si>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</si>
  <si>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</si>
  <si>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</si>
  <si>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</si>
  <si>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</si>
  <si>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</si>
  <si>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</si>
  <si>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</si>
  <si>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</si>
  <si>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</si>
  <si>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</si>
  <si>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</si>
  <si>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</si>
  <si>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</si>
  <si>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</si>
  <si>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</si>
  <si>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</si>
  <si>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</si>
  <si>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</si>
  <si>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</si>
  <si>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</si>
  <si>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</si>
  <si>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</si>
  <si>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</si>
  <si>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</si>
  <si>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</si>
  <si>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</si>
  <si>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</si>
  <si>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</si>
  <si>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</si>
  <si>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</si>
  <si>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</si>
  <si>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</si>
  <si>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</si>
  <si>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</si>
  <si>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</si>
  <si>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</si>
  <si>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</si>
  <si>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</si>
  <si>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</si>
  <si>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</si>
  <si>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</si>
  <si>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</si>
  <si>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</si>
  <si>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</si>
  <si>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</si>
  <si>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</si>
  <si>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</si>
  <si>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</si>
  <si>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</si>
  <si>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</si>
  <si>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</si>
  <si>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</si>
  <si>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</si>
  <si>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</si>
  <si>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</si>
  <si>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</si>
  <si>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</si>
  <si>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</si>
  <si>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</si>
  <si>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</si>
  <si>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</si>
  <si>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</si>
  <si>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</si>
  <si>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</si>
  <si>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</si>
  <si>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</si>
  <si>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</si>
  <si>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</si>
  <si>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</si>
  <si>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</si>
  <si>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</si>
  <si>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</si>
  <si>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</si>
  <si>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</si>
  <si>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</si>
  <si>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</si>
  <si>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</si>
  <si>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</si>
  <si>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</si>
  <si>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</si>
  <si>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</si>
  <si>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</si>
  <si>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</si>
  <si>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</si>
  <si>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</si>
  <si>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</si>
  <si>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</si>
  <si>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</si>
  <si>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</si>
  <si>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</si>
  <si>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</si>
  <si>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</si>
  <si>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</si>
  <si>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</si>
  <si>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</si>
  <si>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</si>
  <si>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</si>
  <si>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</si>
  <si>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</si>
  <si>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</si>
  <si>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</si>
  <si>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</si>
  <si>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</si>
  <si>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</si>
  <si>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</si>
  <si>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</si>
  <si>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</si>
  <si>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</si>
  <si>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</si>
  <si>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</si>
  <si>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</si>
  <si>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</si>
  <si>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</si>
  <si>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</si>
  <si>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</si>
  <si>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</si>
  <si>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</si>
  <si>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</si>
  <si>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</si>
  <si>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</si>
  <si>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</si>
  <si>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</si>
  <si>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</si>
  <si>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</si>
  <si>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</si>
  <si>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</si>
  <si>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</si>
  <si>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</si>
  <si>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</si>
  <si>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</si>
  <si>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</si>
  <si>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</si>
  <si>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</si>
  <si>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</si>
  <si>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</si>
  <si>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</si>
  <si>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</si>
  <si>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</si>
  <si>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</si>
  <si>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</si>
  <si>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</si>
  <si>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</si>
  <si>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</si>
  <si>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</si>
  <si>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</si>
  <si>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</si>
  <si>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</si>
  <si>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</si>
  <si>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</si>
  <si>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</si>
  <si>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</si>
  <si>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</si>
  <si>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</si>
  <si>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</si>
  <si>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</si>
  <si>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</si>
  <si>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</si>
  <si>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</si>
  <si>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</si>
  <si>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</si>
  <si>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</si>
  <si>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</si>
  <si>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</si>
  <si>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</si>
  <si>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</si>
  <si>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</si>
  <si>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</si>
  <si>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</si>
  <si>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</si>
  <si>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</si>
  <si>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</si>
  <si>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</si>
  <si>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</si>
  <si>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</si>
  <si>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</si>
  <si>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</si>
  <si>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</si>
  <si>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</si>
  <si>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</si>
  <si>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</si>
  <si>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</si>
  <si>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</si>
  <si>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</si>
  <si>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</si>
  <si>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</si>
  <si>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</si>
  <si>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</si>
  <si>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</si>
  <si>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</si>
  <si>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</si>
  <si>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</si>
  <si>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</si>
  <si>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</si>
  <si>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</si>
  <si>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</si>
  <si>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</si>
  <si>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</si>
  <si>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</si>
  <si>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</si>
  <si>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</si>
  <si>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</si>
  <si>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</si>
  <si>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</si>
  <si>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</si>
  <si>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</si>
  <si>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</si>
  <si>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</si>
  <si>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</si>
  <si>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</si>
  <si>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</si>
  <si>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</si>
  <si>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</si>
  <si>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</si>
  <si>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</si>
  <si>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</si>
  <si>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</si>
  <si>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</si>
  <si>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</si>
  <si>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</si>
  <si>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</si>
  <si>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</si>
  <si>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</si>
  <si>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</si>
  <si>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</si>
  <si>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</si>
  <si>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</si>
  <si>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</si>
  <si>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</si>
  <si>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</si>
  <si>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</si>
  <si>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</si>
  <si>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</si>
  <si>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</si>
  <si>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</si>
  <si>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</si>
  <si>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</si>
  <si>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</si>
  <si>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</si>
  <si>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</si>
  <si>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</si>
  <si>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</si>
  <si>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</si>
  <si>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</si>
  <si>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</si>
  <si>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</si>
  <si>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</si>
  <si>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</si>
  <si>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</si>
  <si>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</si>
  <si>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</si>
  <si>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</si>
  <si>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</si>
  <si>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</si>
  <si>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</si>
  <si>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</si>
  <si>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</si>
  <si>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</si>
  <si>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</si>
  <si>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</si>
  <si>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</si>
  <si>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</si>
  <si>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</si>
  <si>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</si>
  <si>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</si>
  <si>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</si>
  <si>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</si>
  <si>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</si>
  <si>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</si>
  <si>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</si>
  <si>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</si>
  <si>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</si>
  <si>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</si>
  <si>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</si>
  <si>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</si>
  <si>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</si>
  <si>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</si>
  <si>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</si>
  <si>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</si>
  <si>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</si>
  <si>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</si>
  <si>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</si>
  <si>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</si>
  <si>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</si>
  <si>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</si>
  <si>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</si>
  <si>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</si>
  <si>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</si>
  <si>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</si>
  <si>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</si>
  <si>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</si>
  <si>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</si>
  <si>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</si>
  <si>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</si>
  <si>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</si>
  <si>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</si>
  <si>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</si>
  <si>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</si>
  <si>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</si>
  <si>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</si>
  <si>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</si>
  <si>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</si>
  <si>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</si>
  <si>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</si>
  <si>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</si>
  <si>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</si>
  <si>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</si>
  <si>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</si>
  <si>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</si>
  <si>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</si>
  <si>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</si>
  <si>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</si>
  <si>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</si>
  <si>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</si>
  <si>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</si>
  <si>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</si>
  <si>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</si>
  <si>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</si>
  <si>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</si>
  <si>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</si>
  <si>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</si>
  <si>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</si>
  <si>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</si>
  <si>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</si>
  <si>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</si>
  <si>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</si>
  <si>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</si>
  <si>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</si>
  <si>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</si>
  <si>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</si>
  <si>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</si>
  <si>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</si>
  <si>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</si>
  <si>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</si>
  <si>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</si>
  <si>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</si>
  <si>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</si>
  <si>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</si>
  <si>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</si>
  <si>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</si>
  <si>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</si>
  <si>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</si>
  <si>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</si>
  <si>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</si>
  <si>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</si>
  <si>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</si>
  <si>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</si>
  <si>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</si>
  <si>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</si>
  <si>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</si>
  <si>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</si>
  <si>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</si>
  <si>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</si>
  <si>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</si>
  <si>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</si>
  <si>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</si>
  <si>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</si>
  <si>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</si>
  <si>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</si>
  <si>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</si>
  <si>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</si>
  <si>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</si>
  <si>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</si>
  <si>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</si>
  <si>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</si>
  <si>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</si>
  <si>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</si>
  <si>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</si>
  <si>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</si>
  <si>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</si>
  <si>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</si>
  <si>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</si>
  <si>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</si>
  <si>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</si>
  <si>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</si>
  <si>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</si>
  <si>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</si>
  <si>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</si>
  <si>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</si>
  <si>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</si>
  <si>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</si>
  <si>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</si>
  <si>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</si>
  <si>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</si>
  <si>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</si>
  <si>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</si>
  <si>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</si>
  <si>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</si>
  <si>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</si>
  <si>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</si>
  <si>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</si>
  <si>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</si>
  <si>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</si>
  <si>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</si>
  <si>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</si>
  <si>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</si>
  <si>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</si>
  <si>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</si>
  <si>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</si>
  <si>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</si>
  <si>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</si>
  <si>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</si>
  <si>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</si>
  <si>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</si>
  <si>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</si>
  <si>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</si>
  <si>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</si>
  <si>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</si>
  <si>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</si>
  <si>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</si>
  <si>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</si>
  <si>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</si>
  <si>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</si>
  <si>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</si>
  <si>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</si>
  <si>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</si>
  <si>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</si>
  <si>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</si>
  <si>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</si>
  <si>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</si>
  <si>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</si>
  <si>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</si>
  <si>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</si>
  <si>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</si>
  <si>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</si>
  <si>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</si>
  <si>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</si>
  <si>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</si>
  <si>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</si>
  <si>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</si>
  <si>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</si>
  <si>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</si>
  <si>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</si>
  <si>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</si>
  <si>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</si>
  <si>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</si>
  <si>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</si>
  <si>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</si>
  <si>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</si>
  <si>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</si>
  <si>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</si>
  <si>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</si>
  <si>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</si>
  <si>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</si>
  <si>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</si>
  <si>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</si>
  <si>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</si>
  <si>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</si>
  <si>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</si>
  <si>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</si>
  <si>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</si>
  <si>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</si>
  <si>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</si>
  <si>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</si>
  <si>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</si>
  <si>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</si>
  <si>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</si>
  <si>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</si>
  <si>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</si>
  <si>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</si>
  <si>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</si>
  <si>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</si>
  <si>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</si>
  <si>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</si>
  <si>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</si>
  <si>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</si>
  <si>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</si>
  <si>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</si>
  <si>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</si>
  <si>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</si>
  <si>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</si>
  <si>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</si>
  <si>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</si>
  <si>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</si>
  <si>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</si>
  <si>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</si>
  <si>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</si>
  <si>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</si>
  <si>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</si>
  <si>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</si>
  <si>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</si>
  <si>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</si>
  <si>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</si>
  <si>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</si>
  <si>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</si>
  <si>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</si>
  <si>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</si>
  <si>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</si>
  <si>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</si>
  <si>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</si>
  <si>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</si>
  <si>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</si>
  <si>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</si>
  <si>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</si>
  <si>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</si>
  <si>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</si>
  <si>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</si>
  <si>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</si>
  <si>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</si>
  <si>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</si>
  <si>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</si>
  <si>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</si>
  <si>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</si>
  <si>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</si>
  <si>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</si>
  <si>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</si>
  <si>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</si>
  <si>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</si>
  <si>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</si>
  <si>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</si>
  <si>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</si>
  <si>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</si>
  <si>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</si>
  <si>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</si>
  <si>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</si>
  <si>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</si>
  <si>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</si>
  <si>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</si>
  <si>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</si>
  <si>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</si>
  <si>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</si>
  <si>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</si>
  <si>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</si>
  <si>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</si>
  <si>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</si>
  <si>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</si>
  <si>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</si>
  <si>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</si>
  <si>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</si>
  <si>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</si>
  <si>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</si>
  <si>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</si>
  <si>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</si>
  <si>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</si>
  <si>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</si>
  <si>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</si>
  <si>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</si>
  <si>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</si>
  <si>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</si>
  <si>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</si>
  <si>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</si>
  <si>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</si>
  <si>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</si>
  <si>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</si>
  <si>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</si>
  <si>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</si>
  <si>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</si>
  <si>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</si>
  <si>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</si>
  <si>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</si>
  <si>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</si>
  <si>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</si>
  <si>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</si>
  <si>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</si>
  <si>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</si>
  <si>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</si>
  <si>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</si>
  <si>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</si>
  <si>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</si>
  <si>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</si>
  <si>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</si>
  <si>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</si>
  <si>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</si>
  <si>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</si>
  <si>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</si>
  <si>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</si>
  <si>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</si>
  <si>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</si>
  <si>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</si>
  <si>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</si>
  <si>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</si>
  <si>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</si>
  <si>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</si>
  <si>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</si>
  <si>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</si>
  <si>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</si>
  <si>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</si>
  <si>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</si>
  <si>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</si>
  <si>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</si>
  <si>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</si>
  <si>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</si>
  <si>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</si>
  <si>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</si>
  <si>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</si>
  <si>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</si>
  <si>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</si>
  <si>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</si>
  <si>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</si>
  <si>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</si>
  <si>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</si>
  <si>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</si>
  <si>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</si>
  <si>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</si>
  <si>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</si>
  <si>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</si>
  <si>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</si>
  <si>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</si>
  <si>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</si>
  <si>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</si>
  <si>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</si>
  <si>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</si>
  <si>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</si>
  <si>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</si>
  <si>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</si>
  <si>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</si>
  <si>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</si>
  <si>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</si>
  <si>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</si>
  <si>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</si>
  <si>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</si>
  <si>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</si>
  <si>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</si>
  <si>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</si>
  <si>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</si>
  <si>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</si>
  <si>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</si>
  <si>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</si>
  <si>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</si>
  <si>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</si>
  <si>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</si>
  <si>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</si>
  <si>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</si>
  <si>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</si>
  <si>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</si>
  <si>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</si>
  <si>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</si>
  <si>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</si>
  <si>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</si>
  <si>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</si>
  <si>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</si>
  <si>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</si>
  <si>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</si>
  <si>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</si>
  <si>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</si>
  <si>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</si>
  <si>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</si>
  <si>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</si>
  <si>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</si>
  <si>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</si>
  <si>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</si>
  <si>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</si>
  <si>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</si>
  <si>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</si>
  <si>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</si>
  <si>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</si>
  <si>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</si>
  <si>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</si>
  <si>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</si>
  <si>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</si>
  <si>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</si>
  <si>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</si>
  <si>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</si>
  <si>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</si>
  <si>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</si>
  <si>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</si>
  <si>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</si>
  <si>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</si>
  <si>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</si>
  <si>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</si>
  <si>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</si>
  <si>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</si>
  <si>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</si>
  <si>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</si>
  <si>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</si>
  <si>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</si>
  <si>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</si>
  <si>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</si>
  <si>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</si>
  <si>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</si>
  <si>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</si>
  <si>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</si>
  <si>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</si>
  <si>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</si>
  <si>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</si>
  <si>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</si>
  <si>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</si>
  <si>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</si>
  <si>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</si>
  <si>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</si>
  <si>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</si>
  <si>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</si>
  <si>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</si>
  <si>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</si>
  <si>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</si>
  <si>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</si>
  <si>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</si>
  <si>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</si>
  <si>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</si>
  <si>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</si>
  <si>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</si>
  <si>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</si>
  <si>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</si>
  <si>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</si>
  <si>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</si>
  <si>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</si>
  <si>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</si>
  <si>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</si>
  <si>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</si>
  <si>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</si>
  <si>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</si>
  <si>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</si>
  <si>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</si>
  <si>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</si>
  <si>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</si>
  <si>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</si>
  <si>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</si>
  <si>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</si>
  <si>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</si>
  <si>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</si>
  <si>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</si>
  <si>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</si>
  <si>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</si>
  <si>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</si>
  <si>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</si>
  <si>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</si>
  <si>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</si>
  <si>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</si>
  <si>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</si>
  <si>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</si>
  <si>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</si>
  <si>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</si>
  <si>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</si>
  <si>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</si>
  <si>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</si>
  <si>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</si>
  <si>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</si>
  <si>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</si>
  <si>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</si>
  <si>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</si>
  <si>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</si>
  <si>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</si>
  <si>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</si>
  <si>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</si>
  <si>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</si>
  <si>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</si>
  <si>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</si>
  <si>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</si>
  <si>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</si>
  <si>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</si>
  <si>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</si>
  <si>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</si>
  <si>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</si>
  <si>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</si>
  <si>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</si>
  <si>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</si>
  <si>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</si>
  <si>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</si>
  <si>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</si>
  <si>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</si>
  <si>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</si>
  <si>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</si>
  <si>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</si>
  <si>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</si>
  <si>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</si>
  <si>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</si>
  <si>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</si>
  <si>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</si>
  <si>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</si>
  <si>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</si>
  <si>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</si>
  <si>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</si>
  <si>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</si>
  <si>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</si>
  <si>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</si>
  <si>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</si>
  <si>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</si>
  <si>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</si>
  <si>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</si>
  <si>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</si>
  <si>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</si>
  <si>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</si>
  <si>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</si>
  <si>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</si>
  <si>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</si>
  <si>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</si>
  <si>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</si>
  <si>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</si>
  <si>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</si>
  <si>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</si>
  <si>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</si>
  <si>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</si>
  <si>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</si>
  <si>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</si>
  <si>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</si>
  <si>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</si>
  <si>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</si>
  <si>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</si>
  <si>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</si>
  <si>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</si>
  <si>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</si>
  <si>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</si>
  <si>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</si>
  <si>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</si>
  <si>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</si>
  <si>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</si>
  <si>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</si>
  <si>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</si>
  <si>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</si>
  <si>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</si>
  <si>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</si>
  <si>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</si>
  <si>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</si>
  <si>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</si>
  <si>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</si>
  <si>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</si>
  <si>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</si>
  <si>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</si>
  <si>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</si>
  <si>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</si>
  <si>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</si>
  <si>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</si>
  <si>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</si>
  <si>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</si>
  <si>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</si>
  <si>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</si>
  <si>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</si>
  <si>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</si>
  <si>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</si>
  <si>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</si>
  <si>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</si>
  <si>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</si>
  <si>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</si>
  <si>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</si>
  <si>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</si>
  <si>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</si>
  <si>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</si>
  <si>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</si>
  <si>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</si>
  <si>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</si>
  <si>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</si>
  <si>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</si>
  <si>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</si>
  <si>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</si>
  <si>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</si>
  <si>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</si>
  <si>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</si>
  <si>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</si>
  <si>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</si>
  <si>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</si>
  <si>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</si>
  <si>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</si>
  <si>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</si>
  <si>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</si>
  <si>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</si>
  <si>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</si>
  <si>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</si>
  <si>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</si>
  <si>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</si>
  <si>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</si>
  <si>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</si>
  <si>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</si>
  <si>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</si>
  <si>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</si>
  <si>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</si>
  <si>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</si>
  <si>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</si>
  <si>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</si>
  <si>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</si>
  <si>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</si>
  <si>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</si>
  <si>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</si>
  <si>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</si>
  <si>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</si>
  <si>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</si>
  <si>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</si>
  <si>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</si>
  <si>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</si>
  <si>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</si>
  <si>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</si>
  <si>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</si>
  <si>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</si>
  <si>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</si>
  <si>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</si>
  <si>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</si>
  <si>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</si>
  <si>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</si>
  <si>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</si>
  <si>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</si>
  <si>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</si>
  <si>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</si>
  <si>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</si>
  <si>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</si>
  <si>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</si>
  <si>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</si>
  <si>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</si>
  <si>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</si>
  <si>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</si>
  <si>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</si>
  <si>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</si>
  <si>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</si>
  <si>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</si>
  <si>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</si>
  <si>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</si>
  <si>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</si>
  <si>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</si>
  <si>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</si>
  <si>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</si>
  <si>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</si>
  <si>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</si>
  <si>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</si>
  <si>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</si>
  <si>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</si>
  <si>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</si>
  <si>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</si>
  <si>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</si>
  <si>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</si>
  <si>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</si>
  <si>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</si>
  <si>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</si>
  <si>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</si>
  <si>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</si>
  <si>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</si>
  <si>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</si>
  <si>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</si>
  <si>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</si>
  <si>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</si>
  <si>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</si>
  <si>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</si>
  <si>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</si>
  <si>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</si>
  <si>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</si>
  <si>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</si>
  <si>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</si>
  <si>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</si>
  <si>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</si>
  <si>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</si>
  <si>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</si>
  <si>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</si>
  <si>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</si>
  <si>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</si>
  <si>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</si>
  <si>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</si>
  <si>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</si>
  <si>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</si>
  <si>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</si>
  <si>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</si>
  <si>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</si>
  <si>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</si>
  <si>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</si>
  <si>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</si>
  <si>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</si>
  <si>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</si>
  <si>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</si>
  <si>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</si>
  <si>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</si>
  <si>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</si>
  <si>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</si>
  <si>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</si>
  <si>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</si>
  <si>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</si>
  <si>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</si>
  <si>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</si>
  <si>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</si>
  <si>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</si>
  <si>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</si>
  <si>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</si>
  <si>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</si>
  <si>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</si>
  <si>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</si>
  <si>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</si>
  <si>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</si>
  <si>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</si>
  <si>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</si>
  <si>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</si>
  <si>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</si>
  <si>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</si>
  <si>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</si>
  <si>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</si>
  <si>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</si>
  <si>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</si>
  <si>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</si>
  <si>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</si>
  <si>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</si>
  <si>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</si>
  <si>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</si>
  <si>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</si>
  <si>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</si>
  <si>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</si>
  <si>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</si>
  <si>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</si>
  <si>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</si>
  <si>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</si>
  <si>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</si>
  <si>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</si>
  <si>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</si>
  <si>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</si>
  <si>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</si>
  <si>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</si>
  <si>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</si>
  <si>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</si>
  <si>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</si>
  <si>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</si>
  <si>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</si>
  <si>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</si>
  <si>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</si>
  <si>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</si>
  <si>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</si>
  <si>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</si>
  <si>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</si>
  <si>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</si>
  <si>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</si>
  <si>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</si>
  <si>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</si>
  <si>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</si>
  <si>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</si>
  <si>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</si>
  <si>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</si>
  <si>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</si>
  <si>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</si>
  <si>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</si>
  <si>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</si>
  <si>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</si>
  <si>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</si>
  <si>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</si>
  <si>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</si>
  <si>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</si>
  <si>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</si>
  <si>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</si>
  <si>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</si>
  <si>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</si>
  <si>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</si>
  <si>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</si>
  <si>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</si>
  <si>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</si>
  <si>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</si>
  <si>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</si>
  <si>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</si>
  <si>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</si>
  <si>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</si>
  <si>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</si>
  <si>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</si>
  <si>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</si>
  <si>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</si>
  <si>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</si>
  <si>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</si>
  <si>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</si>
  <si>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</si>
  <si>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</si>
  <si>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</si>
  <si>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</si>
  <si>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</si>
  <si>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</si>
  <si>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</si>
  <si>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</si>
  <si>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</si>
  <si>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</si>
  <si>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</si>
  <si>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</si>
  <si>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</si>
  <si>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</si>
  <si>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</si>
  <si>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</si>
  <si>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</si>
  <si>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</si>
  <si>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</si>
  <si>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</si>
  <si>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</si>
  <si>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</si>
  <si>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</si>
  <si>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</si>
  <si>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</si>
  <si>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</si>
  <si>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</si>
  <si>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</si>
  <si>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</si>
  <si>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</si>
  <si>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</si>
  <si>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</si>
  <si>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</si>
  <si>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</si>
  <si>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</si>
  <si>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</si>
  <si>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</si>
  <si>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</si>
  <si>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</si>
  <si>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</si>
  <si>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</si>
  <si>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</si>
  <si>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</si>
  <si>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</si>
  <si>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</si>
  <si>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</si>
  <si>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</si>
  <si>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</si>
  <si>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</si>
  <si>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</si>
  <si>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</si>
  <si>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</si>
  <si>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</si>
  <si>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</si>
  <si>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</si>
  <si>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</si>
  <si>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</si>
  <si>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</si>
  <si>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</si>
  <si>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</si>
  <si>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</si>
  <si>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</si>
  <si>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</si>
  <si>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</si>
  <si>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</si>
  <si>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</si>
  <si>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</si>
  <si>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</si>
  <si>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</si>
  <si>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</si>
  <si>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</si>
  <si>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</si>
  <si>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</si>
  <si>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</si>
  <si>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</si>
  <si>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</si>
  <si>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</si>
  <si>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</si>
  <si>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</si>
  <si>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</si>
  <si>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</si>
  <si>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</si>
  <si>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</si>
  <si>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</si>
  <si>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</si>
  <si>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</si>
  <si>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</si>
  <si>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</si>
  <si>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</si>
  <si>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</si>
  <si>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</si>
  <si>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</si>
  <si>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</si>
  <si>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</si>
  <si>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</si>
  <si>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</si>
  <si>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</si>
  <si>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</si>
  <si>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</si>
  <si>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</si>
  <si>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</si>
  <si>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</si>
  <si>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</si>
  <si>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</si>
  <si>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</si>
  <si>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</si>
  <si>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</si>
  <si>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</si>
  <si>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</si>
  <si>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</si>
  <si>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</si>
  <si>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</si>
  <si>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</si>
  <si>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</si>
  <si>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</si>
  <si>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</si>
  <si>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</si>
  <si>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</si>
  <si>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</si>
  <si>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</si>
  <si>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</si>
  <si>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</si>
  <si>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</si>
  <si>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</si>
  <si>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</si>
  <si>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</si>
  <si>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</si>
  <si>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</si>
  <si>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</si>
  <si>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</si>
  <si>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</si>
  <si>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</si>
  <si>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</si>
  <si>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</si>
  <si>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</si>
  <si>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</si>
  <si>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</si>
  <si>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</si>
  <si>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</si>
  <si>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</si>
  <si>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</si>
  <si>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</si>
  <si>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</si>
  <si>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</si>
  <si>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</si>
  <si>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</si>
  <si>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</si>
  <si>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</si>
  <si>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</si>
  <si>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</si>
  <si>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</si>
  <si>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</si>
  <si>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</si>
  <si>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</si>
  <si>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</si>
  <si>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</si>
  <si>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</si>
  <si>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</si>
  <si>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</si>
  <si>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</si>
  <si>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</si>
  <si>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</si>
  <si>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</si>
  <si>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</si>
  <si>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</si>
  <si>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</si>
  <si>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</si>
  <si>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</si>
  <si>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</si>
  <si>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</si>
  <si>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</si>
  <si>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</si>
  <si>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</si>
  <si>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</si>
  <si>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</si>
  <si>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</si>
  <si>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</si>
  <si>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</si>
  <si>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</si>
  <si>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</si>
  <si>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</si>
  <si>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</si>
  <si>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</si>
  <si>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</si>
  <si>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</si>
  <si>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</si>
  <si>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</si>
  <si>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</si>
  <si>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</si>
  <si>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</si>
  <si>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</si>
  <si>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</si>
  <si>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</si>
  <si>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</si>
  <si>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</si>
  <si>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</si>
  <si>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</si>
  <si>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</si>
  <si>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</si>
  <si>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</si>
  <si>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</si>
  <si>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</si>
  <si>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</si>
  <si>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</si>
  <si>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</si>
  <si>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</si>
  <si>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</si>
  <si>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</si>
  <si>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</si>
  <si>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</si>
  <si>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</si>
  <si>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</si>
  <si>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</si>
  <si>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</si>
  <si>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</si>
  <si>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</si>
  <si>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</si>
  <si>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</si>
  <si>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</si>
  <si>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</si>
  <si>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</si>
  <si>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</si>
  <si>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</si>
  <si>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</si>
  <si>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</si>
  <si>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</si>
  <si>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</si>
  <si>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</si>
  <si>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</si>
  <si>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</si>
  <si>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</si>
  <si>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</si>
  <si>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</si>
  <si>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</si>
  <si>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</si>
  <si>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</si>
  <si>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</si>
  <si>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</si>
  <si>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</si>
  <si>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</si>
  <si>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</si>
  <si>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</si>
  <si>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</si>
  <si>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</si>
  <si>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</si>
  <si>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</si>
  <si>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</si>
  <si>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</si>
  <si>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</si>
  <si>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</si>
  <si>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</si>
  <si>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</si>
  <si>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</si>
  <si>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</si>
  <si>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</si>
  <si>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</si>
  <si>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</si>
  <si>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</si>
  <si>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</si>
  <si>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</si>
  <si>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</si>
  <si>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</si>
  <si>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</si>
  <si>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</si>
  <si>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</si>
  <si>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</si>
  <si>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</si>
  <si>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</si>
  <si>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</si>
  <si>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</si>
  <si>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</si>
  <si>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</si>
  <si>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</si>
  <si>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</si>
  <si>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</si>
  <si>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</si>
  <si>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</si>
  <si>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</si>
  <si>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</si>
  <si>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</si>
  <si>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</si>
  <si>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</si>
  <si>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</si>
  <si>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</si>
  <si>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</si>
  <si>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</si>
  <si>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</si>
  <si>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</si>
  <si>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</si>
  <si>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</si>
  <si>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</si>
  <si>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</si>
  <si>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</si>
  <si>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</si>
  <si>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</si>
  <si>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</si>
  <si>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</si>
  <si>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</si>
  <si>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</si>
  <si>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</si>
  <si>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</si>
  <si>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</si>
  <si>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</si>
  <si>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</si>
  <si>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</si>
  <si>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</si>
  <si>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</si>
  <si>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</si>
  <si>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</si>
  <si>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</si>
  <si>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</si>
  <si>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</si>
  <si>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</si>
  <si>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</si>
  <si>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</si>
  <si>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</si>
  <si>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</si>
  <si>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</si>
  <si>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</si>
  <si>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</si>
  <si>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</si>
  <si>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</si>
  <si>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</si>
  <si>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</si>
  <si>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</si>
  <si>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</si>
  <si>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</si>
  <si>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</si>
  <si>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</si>
  <si>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</si>
  <si>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</si>
  <si>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</si>
  <si>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</si>
  <si>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</si>
  <si>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</si>
  <si>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</si>
  <si>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</si>
  <si>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</si>
  <si>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</si>
  <si>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</si>
  <si>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</si>
  <si>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</si>
  <si>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</si>
  <si>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</si>
  <si>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</si>
  <si>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</si>
  <si>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</si>
  <si>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</si>
  <si>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</si>
  <si>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</si>
  <si>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</si>
  <si>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</si>
  <si>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</si>
  <si>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</si>
  <si>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</si>
  <si>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</si>
  <si>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</si>
  <si>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</si>
  <si>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</si>
  <si>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</si>
  <si>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</si>
  <si>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</si>
  <si>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</si>
  <si>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</si>
  <si>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</si>
  <si>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</si>
  <si>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</si>
  <si>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</si>
  <si>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</si>
  <si>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</si>
  <si>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</si>
  <si>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</si>
  <si>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</si>
  <si>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</si>
  <si>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</si>
  <si>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</si>
  <si>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</si>
  <si>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</si>
  <si>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</si>
  <si>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</si>
  <si>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</si>
  <si>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</si>
  <si>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</si>
  <si>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</si>
  <si>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</si>
  <si>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</si>
  <si>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</si>
  <si>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</si>
  <si>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</si>
  <si>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</si>
  <si>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</si>
  <si>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</si>
  <si>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</si>
  <si>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</si>
  <si>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</si>
  <si>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</si>
  <si>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</si>
  <si>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</si>
  <si>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</si>
  <si>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</si>
  <si>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</si>
  <si>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</si>
  <si>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</si>
  <si>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</si>
  <si>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</si>
  <si>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</si>
  <si>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</si>
  <si>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</si>
  <si>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</si>
  <si>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</si>
  <si>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</si>
  <si>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</si>
  <si>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</si>
  <si>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</si>
  <si>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</si>
  <si>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</si>
  <si>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</si>
  <si>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</si>
  <si>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</si>
  <si>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</si>
  <si>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</si>
  <si>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</si>
  <si>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</si>
  <si>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</si>
  <si>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</si>
  <si>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</si>
  <si>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</si>
  <si>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</si>
  <si>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</si>
  <si>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</si>
  <si>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</si>
  <si>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</si>
  <si>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</si>
  <si>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</si>
  <si>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</si>
  <si>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</si>
  <si>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</si>
  <si>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</si>
  <si>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</si>
  <si>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</si>
  <si>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</si>
  <si>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</si>
  <si>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</si>
  <si>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</si>
  <si>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</si>
  <si>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</si>
  <si>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</si>
  <si>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</si>
  <si>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</si>
  <si>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</si>
  <si>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</si>
  <si>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</si>
  <si>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</si>
  <si>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</si>
  <si>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</si>
  <si>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</si>
  <si>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</si>
  <si>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</si>
  <si>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</si>
  <si>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</si>
  <si>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</si>
  <si>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</si>
  <si>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</si>
  <si>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</si>
  <si>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</si>
  <si>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</si>
  <si>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</si>
  <si>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</si>
  <si>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</si>
  <si>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</si>
  <si>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</si>
  <si>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</si>
  <si>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</si>
  <si>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</si>
  <si>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</si>
  <si>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</si>
  <si>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</si>
  <si>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</si>
  <si>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</si>
  <si>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</si>
  <si>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</si>
  <si>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</si>
  <si>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</si>
  <si>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</si>
  <si>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</si>
  <si>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</si>
  <si>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</si>
  <si>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</si>
  <si>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</si>
  <si>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</si>
  <si>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</si>
  <si>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</si>
  <si>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</si>
  <si>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</si>
  <si>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</si>
  <si>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</si>
  <si>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</si>
  <si>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</si>
  <si>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</si>
  <si>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</si>
  <si>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</si>
  <si>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</si>
  <si>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</si>
  <si>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</si>
  <si>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</si>
  <si>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</si>
  <si>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</si>
  <si>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</si>
  <si>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</si>
  <si>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</si>
  <si>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</si>
  <si>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</si>
  <si>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</si>
  <si>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</si>
  <si>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</si>
  <si>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</si>
  <si>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</si>
  <si>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</si>
  <si>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</si>
  <si>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</si>
  <si>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</si>
  <si>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</si>
  <si>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</si>
  <si>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</si>
  <si>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</si>
  <si>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</si>
  <si>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</si>
  <si>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</si>
  <si>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</si>
  <si>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</si>
  <si>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</si>
  <si>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</si>
  <si>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</si>
  <si>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</si>
  <si>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</si>
  <si>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</si>
  <si>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</si>
  <si>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</si>
  <si>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</si>
  <si>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</si>
  <si>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</si>
  <si>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</si>
  <si>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</si>
  <si>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</si>
  <si>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</si>
  <si>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</si>
  <si>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</si>
  <si>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</si>
  <si>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</si>
  <si>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</si>
  <si>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</si>
  <si>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</si>
  <si>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</si>
  <si>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</si>
  <si>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</si>
  <si>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</si>
  <si>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</si>
  <si>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</si>
  <si>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</si>
  <si>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</si>
  <si>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</si>
  <si>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</si>
  <si>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</si>
  <si>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</si>
  <si>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</si>
  <si>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</si>
  <si>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</si>
  <si>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</si>
  <si>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</si>
  <si>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</si>
  <si>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</si>
  <si>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</si>
  <si>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</si>
  <si>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</si>
  <si>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</si>
  <si>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</si>
  <si>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</si>
  <si>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</si>
  <si>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</si>
  <si>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</si>
  <si>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</si>
  <si>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</si>
  <si>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</si>
  <si>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</si>
  <si>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</si>
  <si>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</si>
  <si>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</si>
  <si>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</si>
  <si>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</si>
  <si>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</si>
  <si>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</si>
  <si>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</si>
  <si>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</si>
  <si>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</si>
  <si>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</si>
  <si>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</si>
  <si>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</si>
  <si>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</si>
  <si>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</si>
  <si>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</si>
  <si>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</si>
  <si>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</si>
  <si>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</si>
  <si>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</si>
  <si>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</si>
  <si>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</si>
  <si>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</si>
  <si>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</si>
  <si>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</si>
  <si>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</si>
  <si>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</si>
  <si>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</si>
  <si>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</si>
  <si>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</si>
  <si>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</si>
  <si>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</si>
  <si>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</si>
  <si>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</si>
  <si>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</si>
  <si>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</si>
  <si>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</si>
  <si>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</si>
  <si>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</si>
  <si>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</si>
  <si>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</si>
  <si>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</si>
  <si>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</si>
  <si>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</si>
  <si>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</si>
  <si>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</si>
  <si>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</si>
  <si>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</si>
  <si>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</si>
  <si>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</si>
  <si>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</si>
  <si>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</si>
  <si>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</si>
  <si>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</si>
  <si>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</si>
  <si>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</si>
  <si>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</si>
  <si>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</si>
  <si>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</si>
  <si>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</si>
  <si>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</si>
  <si>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</si>
  <si>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</si>
  <si>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</si>
  <si>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</si>
  <si>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</si>
  <si>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</si>
  <si>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</si>
  <si>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</si>
  <si>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</si>
  <si>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</si>
  <si>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</si>
  <si>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</si>
  <si>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</si>
  <si>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</si>
  <si>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</si>
  <si>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</si>
  <si>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</si>
  <si>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</si>
  <si>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</si>
  <si>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</si>
  <si>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</si>
  <si>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</si>
  <si>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</si>
  <si>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</si>
  <si>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</si>
  <si>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</si>
  <si>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</si>
  <si>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</si>
  <si>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</si>
  <si>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</si>
  <si>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</si>
  <si>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</si>
  <si>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</si>
  <si>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</si>
  <si>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</si>
  <si>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</si>
  <si>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</si>
  <si>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</si>
  <si>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</si>
  <si>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</si>
  <si>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</si>
  <si>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</si>
  <si>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</si>
  <si>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</si>
  <si>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</si>
  <si>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</si>
  <si>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</si>
  <si>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</si>
  <si>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</si>
  <si>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</si>
  <si>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</si>
  <si>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</si>
  <si>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</si>
  <si>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</si>
  <si>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</si>
  <si>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</si>
  <si>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</si>
  <si>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</si>
  <si>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</si>
  <si>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</si>
  <si>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</si>
  <si>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</si>
  <si>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</si>
  <si>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</si>
  <si>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</si>
  <si>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</si>
  <si>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</si>
  <si>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</si>
  <si>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</si>
  <si>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</si>
  <si>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</si>
  <si>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</si>
  <si>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</si>
  <si>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</si>
  <si>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</si>
  <si>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</si>
  <si>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</si>
  <si>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</si>
  <si>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</si>
  <si>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</si>
  <si>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</si>
  <si>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</si>
  <si>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</si>
  <si>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</si>
  <si>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</si>
  <si>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</si>
  <si>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</si>
  <si>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</si>
  <si>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</si>
  <si>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</si>
  <si>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</si>
  <si>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</si>
  <si>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</si>
  <si>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</si>
  <si>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</si>
  <si>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</si>
  <si>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</si>
  <si>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</si>
  <si>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</si>
  <si>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</si>
  <si>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</si>
  <si>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</si>
  <si>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</si>
  <si>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</si>
  <si>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</si>
  <si>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</si>
  <si>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</si>
  <si>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</si>
  <si>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</si>
  <si>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</si>
  <si>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</si>
  <si>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</si>
  <si>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</si>
  <si>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</si>
  <si>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</si>
  <si>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</si>
  <si>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</si>
  <si>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</si>
  <si>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</si>
  <si>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</si>
  <si>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</si>
  <si>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</si>
  <si>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</si>
  <si>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</si>
  <si>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</si>
  <si>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</si>
  <si>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</si>
  <si>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</si>
  <si>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</si>
  <si>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</si>
  <si>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</si>
  <si>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</si>
  <si>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</si>
  <si>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</si>
  <si>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</si>
  <si>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</si>
  <si>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</si>
  <si>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</si>
  <si>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</si>
  <si>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</si>
  <si>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</si>
  <si>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</si>
  <si>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</si>
  <si>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</si>
  <si>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</si>
  <si>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</si>
  <si>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</si>
  <si>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</si>
  <si>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</si>
  <si>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</si>
  <si>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</si>
  <si>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</si>
  <si>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</si>
  <si>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</si>
  <si>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</si>
  <si>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</si>
  <si>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</si>
  <si>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</si>
  <si>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</si>
  <si>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</si>
  <si>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</si>
  <si>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</si>
  <si>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</si>
  <si>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</si>
  <si>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</si>
  <si>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</si>
  <si>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</si>
  <si>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</si>
  <si>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</si>
  <si>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</si>
  <si>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</si>
  <si>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</si>
  <si>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</si>
  <si>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</si>
  <si>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</si>
  <si>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</si>
  <si>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</si>
  <si>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</si>
  <si>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</si>
  <si>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</si>
  <si>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</si>
  <si>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</si>
  <si>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</si>
  <si>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</si>
  <si>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</si>
  <si>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</si>
  <si>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</si>
  <si>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</si>
  <si>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</si>
  <si>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</si>
  <si>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</si>
  <si>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</si>
  <si>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</si>
  <si>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</si>
  <si>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</si>
  <si>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</si>
  <si>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</si>
  <si>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</si>
  <si>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</si>
  <si>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</si>
  <si>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</si>
  <si>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</si>
  <si>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</si>
  <si>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</si>
  <si>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</si>
  <si>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</si>
  <si>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</si>
  <si>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</si>
  <si>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</si>
  <si>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</si>
  <si>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</si>
  <si>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</si>
  <si>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</si>
  <si>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</si>
  <si>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</si>
  <si>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</si>
  <si>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</si>
  <si>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</si>
  <si>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</si>
  <si>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</si>
  <si>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</si>
  <si>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</si>
  <si>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</si>
  <si>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</si>
  <si>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</si>
  <si>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</si>
  <si>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</si>
  <si>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</si>
  <si>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</si>
  <si>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</si>
  <si>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</si>
  <si>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</si>
  <si>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</si>
  <si>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</si>
  <si>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</si>
  <si>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</si>
  <si>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</si>
  <si>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</si>
  <si>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</si>
  <si>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</si>
  <si>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</si>
  <si>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</si>
  <si>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</si>
  <si>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</si>
  <si>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</si>
  <si>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</si>
  <si>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</si>
  <si>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</si>
  <si>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</si>
  <si>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</si>
  <si>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</si>
  <si>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</si>
  <si>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</si>
  <si>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</si>
  <si>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</si>
  <si>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</si>
  <si>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</si>
  <si>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</si>
  <si>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</si>
  <si>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</si>
  <si>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</si>
  <si>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</si>
  <si>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</si>
  <si>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</si>
  <si>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</si>
  <si>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</si>
  <si>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</si>
  <si>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</si>
  <si>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</si>
  <si>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</si>
  <si>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</si>
  <si>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</si>
  <si>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</si>
  <si>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</si>
  <si>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</si>
  <si>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</si>
  <si>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</si>
  <si>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</si>
  <si>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</si>
  <si>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</si>
  <si>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</si>
  <si>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</si>
  <si>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</si>
  <si>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</si>
  <si>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</si>
  <si>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</si>
  <si>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</si>
  <si>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</si>
  <si>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</si>
  <si>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</si>
  <si>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</si>
  <si>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</si>
  <si>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</si>
  <si>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</si>
  <si>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</si>
  <si>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</si>
  <si>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</si>
  <si>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</si>
  <si>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</si>
  <si>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</si>
  <si>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</si>
  <si>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</si>
  <si>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</si>
  <si>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</si>
  <si>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</si>
  <si>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</si>
  <si>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</si>
  <si>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</si>
  <si>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</si>
  <si>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</si>
  <si>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</si>
  <si>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</si>
  <si>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</si>
  <si>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</si>
  <si>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</si>
  <si>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</si>
  <si>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</si>
  <si>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</si>
  <si>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</si>
  <si>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</si>
  <si>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</si>
  <si>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</si>
  <si>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</si>
  <si>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</si>
  <si>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</si>
  <si>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</si>
  <si>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</si>
  <si>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</si>
  <si>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</si>
  <si>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</si>
  <si>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</si>
  <si>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</si>
  <si>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</si>
  <si>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</si>
  <si>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</si>
  <si>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</si>
  <si>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</si>
  <si>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</si>
  <si>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</si>
  <si>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</si>
  <si>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</si>
  <si>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</si>
  <si>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</si>
  <si>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</si>
  <si>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</si>
  <si>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</si>
  <si>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</si>
  <si>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</si>
  <si>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</si>
  <si>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</si>
  <si>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</si>
  <si>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</si>
  <si>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</si>
  <si>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</si>
  <si>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</si>
  <si>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</si>
  <si>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</si>
  <si>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</si>
  <si>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</si>
  <si>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</si>
  <si>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</si>
  <si>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</si>
  <si>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</si>
  <si>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</si>
  <si>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</si>
  <si>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</si>
  <si>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</si>
  <si>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</si>
  <si>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</si>
  <si>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</si>
  <si>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</si>
  <si>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</si>
  <si>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</si>
  <si>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</si>
  <si>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</si>
  <si>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</si>
  <si>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</si>
  <si>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</si>
  <si>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</si>
  <si>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</si>
  <si>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</si>
  <si>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</si>
  <si>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</si>
  <si>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</si>
  <si>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</si>
  <si>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</si>
  <si>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</si>
  <si>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</si>
  <si>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</si>
  <si>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</si>
  <si>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</si>
  <si>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</si>
  <si>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</si>
  <si>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</si>
  <si>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</si>
  <si>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</si>
  <si>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</si>
  <si>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</si>
  <si>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</si>
  <si>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</si>
  <si>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</si>
  <si>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</si>
  <si>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</si>
  <si>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</si>
  <si>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</si>
  <si>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</si>
  <si>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</si>
  <si>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</si>
  <si>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</si>
  <si>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</si>
  <si>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</si>
  <si>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</si>
  <si>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</si>
  <si>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</si>
  <si>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</si>
  <si>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</si>
  <si>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</si>
  <si>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</si>
  <si>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</si>
  <si>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</si>
  <si>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</si>
  <si>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</si>
  <si>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</si>
  <si>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</si>
  <si>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</si>
  <si>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</si>
  <si>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</si>
  <si>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</si>
  <si>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</si>
  <si>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</si>
  <si>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</si>
  <si>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</si>
  <si>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</si>
  <si>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</si>
  <si>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</si>
  <si>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</si>
  <si>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</si>
  <si>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</si>
  <si>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</si>
  <si>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</si>
  <si>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</si>
  <si>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</si>
  <si>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</si>
  <si>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</si>
  <si>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</si>
  <si>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</si>
  <si>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</si>
  <si>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</si>
  <si>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</si>
  <si>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</si>
  <si>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</si>
  <si>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</si>
  <si>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</si>
  <si>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</si>
  <si>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</si>
  <si>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</si>
  <si>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</si>
  <si>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</si>
  <si>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</si>
  <si>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</si>
  <si>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</si>
  <si>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</si>
  <si>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</si>
  <si>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</si>
  <si>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</si>
  <si>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</si>
  <si>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</si>
  <si>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</si>
  <si>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</si>
  <si>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</si>
  <si>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</si>
  <si>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</si>
  <si>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</si>
  <si>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</si>
  <si>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</si>
  <si>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</si>
  <si>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</si>
  <si>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</si>
  <si>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</si>
  <si>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</si>
  <si>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</si>
  <si>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</si>
  <si>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</si>
  <si>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</si>
  <si>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</si>
  <si>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</si>
  <si>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</si>
  <si>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</si>
  <si>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</si>
  <si>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</si>
  <si>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</si>
  <si>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</si>
  <si>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</si>
  <si>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</si>
  <si>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</si>
  <si>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</si>
  <si>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</si>
  <si>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</si>
  <si>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</si>
  <si>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</si>
  <si>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</si>
  <si>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</si>
  <si>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</si>
  <si>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</si>
  <si>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</si>
  <si>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</si>
  <si>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</si>
  <si>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</si>
  <si>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</si>
  <si>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</si>
  <si>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</si>
  <si>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</si>
  <si>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</si>
  <si>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</si>
  <si>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</si>
  <si>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</si>
  <si>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</si>
  <si>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</si>
  <si>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</si>
  <si>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</si>
  <si>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</si>
  <si>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</si>
  <si>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</si>
  <si>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</si>
  <si>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</si>
  <si>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</si>
  <si>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</si>
  <si>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</si>
  <si>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</si>
  <si>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</si>
  <si>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</si>
  <si>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</si>
  <si>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</si>
  <si>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</si>
  <si>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</si>
  <si>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</si>
  <si>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</si>
  <si>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</si>
  <si>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</si>
  <si>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</si>
  <si>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</si>
  <si>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</si>
  <si>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</si>
  <si>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</si>
  <si>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</si>
  <si>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</si>
  <si>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</si>
  <si>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</si>
  <si>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</si>
  <si>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</si>
  <si>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</si>
  <si>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</si>
  <si>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</si>
  <si>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</si>
  <si>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</si>
  <si>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</si>
  <si>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</si>
  <si>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</si>
  <si>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</si>
  <si>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</si>
  <si>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</si>
  <si>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</si>
  <si>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</si>
  <si>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</si>
  <si>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</si>
  <si>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</si>
  <si>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</si>
  <si>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</si>
  <si>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</si>
  <si>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</si>
  <si>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</si>
  <si>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</si>
  <si>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</si>
  <si>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</si>
  <si>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</si>
  <si>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</si>
  <si>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</si>
  <si>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</si>
  <si>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</si>
  <si>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</si>
  <si>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</si>
  <si>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</si>
  <si>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</si>
  <si>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</si>
  <si>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</si>
  <si>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</si>
  <si>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</si>
  <si>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</si>
  <si>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</si>
  <si>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</si>
  <si>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</si>
  <si>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</si>
  <si>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</si>
  <si>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</si>
  <si>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</si>
  <si>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</si>
  <si>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</si>
  <si>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</si>
  <si>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</si>
  <si>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</si>
  <si>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</si>
  <si>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</si>
  <si>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</si>
  <si>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</si>
  <si>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</si>
  <si>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</si>
  <si>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</si>
  <si>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</si>
  <si>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</si>
  <si>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</si>
  <si>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</si>
  <si>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</si>
  <si>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</si>
  <si>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</si>
  <si>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</si>
  <si>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</si>
  <si>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</si>
  <si>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</si>
  <si>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</si>
  <si>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</si>
  <si>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</si>
  <si>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</si>
  <si>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</si>
  <si>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</si>
  <si>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</si>
  <si>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</si>
  <si>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</si>
  <si>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</si>
  <si>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</si>
  <si>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</si>
  <si>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</si>
  <si>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</si>
  <si>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</si>
  <si>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</si>
  <si>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</si>
  <si>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</si>
  <si>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</si>
  <si>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</si>
  <si>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</si>
  <si>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</si>
  <si>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</si>
  <si>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</si>
  <si>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</si>
  <si>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</si>
  <si>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</si>
  <si>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</si>
  <si>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</si>
  <si>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</si>
  <si>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</si>
  <si>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</si>
  <si>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</si>
  <si>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</si>
  <si>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</si>
  <si>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</si>
  <si>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</si>
  <si>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</si>
  <si>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</si>
  <si>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</si>
  <si>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</si>
  <si>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</si>
  <si>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</si>
  <si>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</si>
  <si>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</si>
  <si>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</si>
  <si>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</si>
  <si>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</si>
  <si>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</si>
  <si>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</si>
  <si>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</si>
  <si>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</si>
  <si>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</si>
  <si>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</si>
  <si>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</si>
  <si>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</si>
  <si>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</si>
  <si>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</si>
  <si>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</si>
  <si>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</si>
  <si>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</si>
  <si>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</si>
  <si>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</si>
  <si>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</si>
  <si>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</si>
  <si>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</si>
  <si>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</si>
  <si>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</si>
  <si>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</si>
  <si>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</si>
  <si>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</si>
  <si>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</si>
  <si>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</si>
  <si>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</si>
  <si>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</si>
  <si>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</si>
  <si>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</si>
  <si>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</si>
  <si>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</si>
  <si>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</si>
  <si>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</si>
  <si>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</si>
  <si>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</si>
  <si>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</si>
  <si>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</si>
  <si>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</si>
  <si>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</si>
  <si>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</si>
  <si>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</si>
  <si>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</si>
  <si>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</si>
  <si>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</si>
  <si>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</si>
  <si>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</si>
  <si>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</si>
  <si>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</si>
  <si>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</si>
  <si>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</si>
  <si>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</si>
  <si>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</si>
  <si>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</si>
  <si>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</si>
  <si>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</si>
  <si>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</si>
  <si>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</si>
  <si>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</si>
  <si>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</si>
  <si>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</si>
  <si>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</si>
  <si>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</si>
  <si>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</si>
  <si>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</si>
  <si>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</si>
  <si>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</si>
  <si>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</si>
  <si>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</si>
  <si>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</si>
  <si>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</si>
  <si>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</si>
  <si>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</si>
  <si>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</si>
  <si>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</si>
  <si>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</si>
  <si>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</si>
  <si>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</si>
  <si>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</si>
  <si>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</si>
  <si>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</si>
  <si>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</si>
  <si>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</si>
  <si>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</si>
  <si>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</si>
  <si>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</si>
  <si>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</si>
  <si>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</si>
  <si>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</si>
  <si>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</si>
  <si>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</si>
  <si>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</si>
  <si>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</si>
  <si>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</si>
  <si>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</si>
  <si>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</si>
  <si>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</si>
  <si>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</si>
  <si>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</si>
  <si>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</si>
  <si>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</si>
  <si>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</si>
  <si>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</si>
  <si>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</si>
  <si>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</si>
  <si>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</si>
  <si>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</si>
  <si>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</si>
  <si>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</si>
  <si>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</si>
  <si>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</si>
  <si>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</si>
  <si>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</si>
  <si>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</si>
  <si>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</si>
  <si>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</si>
  <si>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</si>
  <si>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</si>
  <si>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</si>
  <si>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</si>
  <si>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</si>
  <si>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</si>
  <si>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</si>
  <si>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</si>
  <si>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</si>
  <si>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</si>
  <si>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</si>
  <si>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</si>
  <si>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</si>
  <si>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</si>
  <si>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</si>
  <si>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</si>
  <si>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</si>
  <si>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</si>
  <si>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</si>
  <si>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</si>
  <si>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</si>
  <si>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</si>
  <si>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</si>
  <si>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</si>
  <si>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</si>
  <si>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</si>
  <si>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</si>
  <si>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</si>
  <si>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</si>
  <si>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</si>
  <si>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</si>
  <si>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</si>
  <si>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</si>
  <si>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</si>
  <si>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</si>
  <si>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</si>
  <si>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</si>
  <si>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</si>
  <si>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</si>
  <si>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</si>
  <si>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</si>
  <si>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</si>
  <si>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</si>
  <si>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</si>
  <si>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</si>
  <si>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</si>
  <si>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</si>
  <si>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</si>
  <si>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</si>
  <si>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</si>
  <si>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</si>
  <si>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</si>
  <si>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</si>
  <si>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</si>
  <si>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</si>
  <si>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</si>
  <si>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</si>
  <si>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</si>
  <si>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</si>
  <si>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</si>
  <si>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</si>
  <si>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</si>
  <si>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</si>
  <si>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</si>
  <si>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</si>
  <si>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</si>
  <si>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</si>
  <si>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</si>
  <si>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</si>
  <si>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</si>
  <si>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</si>
  <si>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</si>
  <si>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</si>
  <si>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</si>
  <si>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</si>
  <si>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</si>
  <si>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</si>
  <si>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</si>
  <si>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</si>
  <si>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</si>
  <si>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</si>
  <si>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</si>
  <si>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</si>
  <si>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</si>
  <si>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</si>
  <si>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</si>
  <si>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</si>
  <si>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</si>
  <si>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</si>
  <si>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</si>
  <si>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</si>
  <si>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</si>
  <si>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</si>
  <si>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</si>
  <si>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</si>
  <si>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</si>
  <si>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</si>
  <si>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</si>
  <si>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</si>
  <si>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</si>
  <si>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</si>
  <si>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</si>
  <si>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</si>
  <si>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</si>
  <si>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</si>
  <si>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</si>
  <si>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</si>
  <si>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</si>
  <si>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</si>
  <si>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</si>
  <si>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</si>
  <si>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</si>
  <si>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</si>
  <si>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</si>
  <si>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</si>
  <si>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</si>
  <si>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</si>
  <si>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</si>
  <si>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</si>
  <si>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</si>
  <si>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</si>
  <si>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</si>
  <si>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</si>
  <si>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</si>
  <si>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</si>
  <si>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</si>
  <si>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</si>
  <si>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</si>
  <si>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</si>
  <si>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</si>
  <si>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</si>
  <si>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</si>
  <si>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</si>
  <si>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</si>
  <si>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</si>
  <si>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</si>
  <si>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</si>
  <si>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</si>
  <si>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</si>
  <si>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</si>
  <si>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</si>
  <si>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</si>
  <si>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</si>
  <si>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</si>
  <si>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</si>
  <si>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</si>
  <si>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</si>
  <si>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</si>
  <si>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</si>
  <si>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</si>
  <si>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</si>
  <si>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</si>
  <si>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</si>
  <si>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</si>
  <si>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</si>
  <si>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</si>
  <si>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</si>
  <si>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</si>
  <si>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</si>
  <si>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</si>
  <si>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</si>
  <si>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</si>
  <si>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</si>
  <si>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</si>
  <si>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</si>
  <si>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</si>
  <si>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</si>
  <si>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</si>
  <si>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</si>
  <si>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</si>
  <si>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</si>
  <si>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</si>
  <si>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</si>
  <si>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</si>
  <si>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</si>
  <si>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</si>
  <si>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</si>
  <si>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</si>
  <si>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</si>
  <si>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</si>
  <si>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</si>
  <si>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</si>
  <si>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</si>
  <si>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</si>
  <si>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</si>
  <si>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</si>
  <si>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</si>
  <si>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</si>
  <si>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</si>
  <si>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</si>
  <si>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</si>
  <si>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</si>
  <si>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</si>
  <si>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</si>
  <si>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</si>
  <si>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</si>
  <si>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</si>
  <si>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</si>
  <si>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</si>
  <si>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</si>
  <si>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</si>
  <si>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</si>
  <si>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</si>
  <si>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</si>
  <si>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</si>
  <si>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</si>
  <si>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</si>
  <si>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</si>
  <si>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</si>
  <si>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</si>
  <si>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</si>
  <si>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</si>
  <si>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</si>
  <si>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</si>
  <si>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</si>
  <si>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</si>
  <si>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</si>
  <si>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</si>
  <si>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</si>
  <si>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</si>
  <si>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</si>
  <si>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</si>
  <si>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</si>
  <si>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</si>
  <si>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</si>
  <si>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</si>
  <si>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</si>
  <si>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</si>
  <si>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</si>
  <si>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</si>
  <si>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</si>
  <si>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</si>
  <si>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</si>
  <si>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</si>
  <si>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</si>
  <si>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</si>
  <si>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</si>
  <si>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</si>
  <si>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</si>
  <si>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</si>
  <si>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</si>
  <si>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</si>
  <si>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</si>
  <si>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</si>
  <si>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</si>
  <si>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</si>
  <si>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</si>
  <si>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</si>
  <si>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</si>
  <si>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</si>
  <si>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</si>
  <si>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</si>
  <si>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</si>
  <si>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</si>
  <si>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</si>
  <si>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</si>
  <si>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</si>
  <si>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</si>
  <si>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</si>
  <si>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</si>
  <si>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</si>
  <si>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</si>
  <si>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</si>
  <si>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</si>
  <si>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</si>
  <si>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</si>
  <si>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</si>
  <si>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</si>
  <si>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</si>
  <si>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</si>
  <si>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</si>
  <si>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</si>
  <si>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</si>
  <si>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</si>
  <si>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</si>
  <si>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</si>
  <si>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</si>
  <si>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</si>
  <si>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</si>
  <si>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</si>
  <si>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</si>
  <si>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</si>
  <si>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</si>
  <si>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</si>
  <si>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</si>
  <si>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</si>
  <si>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</si>
  <si>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</si>
  <si>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</si>
  <si>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</si>
  <si>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</si>
  <si>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</si>
  <si>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</si>
  <si>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</si>
  <si>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</si>
  <si>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</si>
  <si>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</si>
  <si>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</si>
  <si>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</si>
  <si>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</si>
  <si>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</si>
  <si>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</si>
  <si>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</si>
  <si>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</si>
  <si>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</si>
  <si>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</si>
  <si>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</si>
  <si>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</si>
  <si>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</si>
  <si>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</si>
  <si>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</si>
  <si>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</si>
  <si>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</si>
  <si>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</si>
  <si>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</si>
  <si>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</si>
  <si>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</si>
  <si>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</si>
  <si>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</si>
  <si>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</si>
  <si>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</si>
  <si>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</si>
  <si>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</si>
  <si>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</si>
  <si>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</si>
  <si>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</si>
  <si>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</si>
  <si>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</si>
  <si>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</si>
  <si>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</si>
  <si>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</si>
  <si>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</si>
  <si>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</si>
  <si>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</si>
  <si>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</si>
  <si>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</si>
  <si>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</si>
  <si>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</si>
  <si>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</si>
  <si>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</si>
  <si>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</si>
  <si>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</si>
  <si>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</si>
  <si>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</si>
  <si>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</si>
  <si>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</si>
  <si>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</si>
  <si>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</si>
  <si>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</si>
  <si>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</si>
  <si>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</si>
  <si>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</si>
  <si>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</si>
  <si>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</si>
  <si>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</si>
  <si>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</si>
  <si>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</si>
  <si>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</si>
  <si>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</si>
  <si>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</si>
  <si>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</si>
  <si>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</si>
  <si>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</si>
  <si>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</si>
  <si>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</si>
  <si>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</si>
  <si>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</si>
  <si>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</si>
  <si>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</si>
  <si>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</si>
  <si>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</si>
  <si>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</si>
  <si>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</si>
  <si>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</si>
  <si>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</si>
  <si>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</si>
  <si>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</si>
  <si>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</si>
  <si>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</si>
  <si>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</si>
  <si>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</si>
  <si>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</si>
  <si>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</si>
  <si>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</si>
  <si>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</si>
  <si>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</si>
  <si>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</si>
  <si>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</si>
  <si>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</si>
  <si>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</si>
  <si>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</si>
  <si>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</si>
  <si>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</si>
  <si>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</si>
  <si>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</si>
  <si>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</si>
  <si>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</si>
  <si>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</si>
  <si>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</si>
  <si>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</si>
  <si>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</si>
  <si>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</si>
  <si>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</si>
  <si>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</si>
  <si>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</si>
  <si>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</si>
  <si>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</si>
  <si>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</si>
  <si>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</si>
  <si>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</si>
  <si>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</si>
  <si>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</si>
  <si>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</si>
  <si>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</si>
  <si>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</si>
  <si>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</si>
  <si>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</si>
  <si>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</si>
  <si>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</si>
  <si>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</si>
  <si>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</si>
  <si>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</si>
  <si>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</si>
  <si>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</si>
  <si>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</si>
  <si>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</si>
  <si>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</si>
  <si>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</si>
  <si>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</si>
  <si>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</si>
  <si>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</si>
  <si>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</si>
  <si>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</si>
  <si>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</si>
  <si>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</si>
  <si>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</si>
  <si>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</si>
  <si>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</si>
  <si>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</si>
  <si>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</si>
  <si>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</si>
  <si>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</si>
  <si>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</si>
  <si>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</si>
  <si>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</si>
  <si>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</si>
  <si>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</si>
  <si>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</si>
  <si>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</si>
  <si>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</si>
  <si>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</si>
  <si>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</si>
  <si>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</si>
  <si>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</si>
  <si>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</si>
  <si>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</si>
  <si>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</si>
  <si>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</si>
  <si>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</si>
  <si>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</si>
  <si>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</si>
  <si>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</si>
  <si>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</si>
  <si>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</si>
  <si>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</si>
  <si>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</si>
  <si>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</si>
  <si>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</si>
  <si>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</si>
  <si>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</si>
  <si>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</si>
  <si>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</si>
  <si>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</si>
  <si>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</si>
  <si>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</si>
  <si>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</si>
  <si>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</si>
  <si>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</si>
  <si>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</si>
  <si>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</si>
  <si>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</si>
  <si>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</si>
  <si>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</si>
  <si>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</si>
  <si>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</si>
  <si>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</si>
  <si>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</si>
  <si>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</si>
  <si>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</si>
  <si>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</si>
  <si>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</si>
  <si>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</si>
  <si>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</si>
  <si>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</si>
  <si>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</si>
  <si>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</si>
  <si>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</si>
  <si>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</si>
  <si>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</si>
  <si>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</si>
  <si>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</si>
  <si>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</si>
  <si>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</si>
  <si>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</si>
  <si>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</si>
  <si>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</si>
  <si>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</si>
  <si>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</si>
  <si>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</si>
  <si>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</si>
  <si>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</si>
  <si>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</si>
  <si>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</si>
  <si>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</si>
  <si>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</si>
  <si>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</si>
  <si>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</si>
  <si>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</si>
  <si>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</si>
  <si>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</si>
  <si>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</si>
  <si>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</si>
  <si>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</si>
  <si>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</si>
  <si>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</si>
  <si>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</si>
  <si>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</si>
  <si>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</si>
  <si>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</si>
  <si>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</si>
  <si>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</si>
  <si>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</si>
  <si>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</si>
  <si>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</si>
  <si>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</si>
  <si>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</si>
  <si>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</si>
  <si>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</si>
  <si>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</si>
  <si>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</si>
  <si>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</si>
  <si>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</si>
  <si>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</si>
  <si>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</si>
  <si>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</si>
  <si>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</si>
  <si>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</si>
  <si>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</si>
  <si>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</si>
  <si>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</si>
  <si>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</si>
  <si>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</si>
  <si>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</si>
  <si>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</si>
  <si>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</si>
  <si>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</si>
  <si>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</si>
  <si>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</si>
  <si>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</si>
  <si>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</si>
  <si>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</si>
  <si>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</si>
  <si>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</si>
  <si>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</si>
  <si>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</si>
  <si>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</si>
  <si>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</si>
  <si>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</si>
  <si>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</si>
  <si>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</si>
  <si>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</si>
  <si>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</si>
  <si>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</si>
  <si>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</si>
  <si>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</si>
  <si>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</si>
  <si>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</si>
  <si>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</si>
  <si>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</si>
  <si>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</si>
  <si>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</si>
  <si>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</si>
  <si>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</si>
  <si>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</si>
  <si>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</si>
  <si>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</si>
  <si>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</si>
  <si>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</si>
  <si>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</si>
  <si>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</si>
  <si>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</si>
  <si>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</si>
  <si>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</si>
  <si>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</si>
  <si>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</si>
  <si>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</si>
  <si>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</si>
  <si>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</si>
  <si>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</si>
  <si>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</si>
  <si>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</si>
  <si>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</si>
  <si>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</si>
  <si>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</si>
  <si>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</si>
  <si>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</si>
  <si>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</si>
  <si>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</si>
  <si>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</si>
  <si>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</si>
  <si>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</si>
  <si>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</si>
  <si>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</si>
  <si>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</si>
  <si>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</si>
  <si>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</si>
  <si>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</si>
  <si>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</si>
  <si>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</si>
  <si>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</si>
  <si>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</si>
  <si>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</si>
  <si>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</si>
  <si>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</si>
  <si>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</si>
  <si>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</si>
  <si>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</si>
  <si>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</si>
  <si>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</si>
  <si>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</si>
  <si>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</si>
  <si>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</si>
  <si>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</si>
  <si>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</si>
  <si>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</si>
  <si>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</si>
  <si>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</si>
  <si>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</si>
  <si>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</si>
  <si>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</si>
  <si>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</si>
  <si>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</si>
  <si>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</si>
  <si>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</si>
  <si>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</si>
  <si>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</si>
  <si>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</si>
  <si>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</si>
  <si>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</si>
  <si>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</si>
  <si>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</si>
  <si>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</si>
  <si>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</si>
  <si>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</si>
  <si>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</si>
  <si>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</si>
  <si>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</si>
  <si>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</si>
  <si>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</si>
  <si>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</si>
  <si>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</si>
  <si>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</si>
  <si>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</si>
  <si>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</si>
  <si>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</si>
  <si>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</si>
  <si>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</si>
  <si>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</si>
  <si>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</si>
  <si>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</si>
  <si>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</si>
  <si>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</si>
  <si>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</si>
  <si>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</si>
  <si>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</si>
  <si>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</si>
  <si>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</si>
  <si>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</si>
  <si>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</si>
  <si>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</si>
  <si>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</si>
  <si>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</si>
  <si>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</si>
  <si>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</si>
  <si>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</si>
  <si>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</si>
  <si>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</si>
  <si>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</si>
  <si>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</si>
  <si>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</si>
  <si>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</si>
  <si>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</si>
  <si>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</si>
  <si>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</si>
  <si>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</si>
  <si>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</si>
  <si>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</si>
  <si>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</si>
  <si>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</si>
  <si>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</si>
  <si>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</si>
  <si>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</si>
  <si>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</si>
  <si>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</si>
  <si>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</si>
  <si>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</si>
  <si>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</si>
  <si>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</si>
  <si>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</si>
  <si>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</si>
  <si>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</si>
  <si>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</si>
  <si>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</si>
  <si>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</si>
  <si>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</si>
  <si>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</si>
  <si>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</si>
  <si>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</si>
  <si>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</si>
  <si>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</si>
  <si>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</si>
  <si>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</si>
  <si>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</si>
  <si>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</si>
  <si>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</si>
  <si>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</si>
  <si>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</si>
  <si>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</si>
  <si>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</si>
  <si>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</si>
  <si>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</si>
  <si>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</si>
  <si>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</si>
  <si>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</si>
  <si>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</si>
  <si>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</si>
  <si>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</si>
  <si>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</si>
  <si>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</si>
  <si>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</si>
  <si>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</si>
  <si>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</si>
  <si>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</si>
  <si>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</si>
  <si>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</si>
  <si>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</si>
  <si>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</si>
  <si>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</si>
  <si>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</si>
  <si>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</si>
  <si>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</si>
  <si>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</si>
  <si>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</si>
  <si>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</si>
  <si>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</si>
  <si>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</si>
  <si>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</si>
  <si>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</si>
  <si>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</si>
  <si>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</si>
  <si>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</si>
  <si>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</si>
  <si>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</si>
  <si>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</si>
  <si>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</si>
  <si>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</si>
  <si>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</si>
  <si>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</si>
  <si>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</si>
  <si>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</si>
  <si>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</si>
  <si>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</si>
  <si>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</si>
  <si>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</si>
  <si>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</si>
  <si>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</si>
  <si>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</si>
  <si>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</si>
  <si>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</si>
  <si>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</si>
  <si>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</si>
  <si>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</si>
  <si>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</si>
  <si>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</si>
  <si>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</si>
  <si>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</si>
  <si>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</si>
  <si>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</si>
  <si>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</si>
  <si>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</si>
  <si>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</si>
  <si>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</si>
  <si>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</si>
  <si>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</si>
  <si>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</si>
  <si>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</si>
  <si>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</si>
  <si>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</si>
  <si>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</si>
  <si>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</si>
  <si>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</si>
  <si>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</si>
  <si>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</si>
  <si>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</si>
  <si>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</si>
  <si>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</si>
  <si>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</si>
  <si>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</si>
  <si>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</si>
  <si>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</si>
  <si>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</si>
  <si>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</si>
  <si>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</si>
  <si>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</si>
  <si>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</si>
  <si>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</si>
  <si>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</si>
  <si>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</si>
  <si>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</si>
  <si>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</si>
  <si>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</si>
  <si>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</si>
  <si>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</si>
  <si>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</si>
  <si>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</si>
  <si>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</si>
  <si>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</si>
  <si>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</si>
  <si>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</si>
  <si>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</si>
  <si>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</si>
  <si>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</si>
  <si>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</si>
  <si>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</si>
  <si>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</si>
  <si>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</si>
  <si>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</si>
  <si>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</si>
  <si>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</si>
  <si>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</si>
  <si>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</si>
  <si>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</si>
  <si>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</si>
  <si>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</si>
  <si>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</si>
  <si>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</si>
  <si>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</si>
  <si>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</si>
  <si>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</si>
  <si>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</si>
  <si>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</si>
  <si>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</si>
  <si>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</si>
  <si>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</si>
  <si>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</si>
  <si>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</si>
  <si>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</si>
  <si>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</si>
  <si>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</si>
  <si>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</si>
  <si>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</si>
  <si>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</si>
  <si>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</si>
  <si>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</si>
  <si>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</si>
  <si>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</si>
  <si>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</si>
  <si>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</si>
  <si>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</si>
  <si>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</si>
  <si>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</si>
  <si>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</si>
  <si>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</si>
  <si>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</si>
  <si>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</si>
  <si>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</si>
  <si>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</si>
  <si>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</si>
  <si>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</si>
  <si>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</si>
  <si>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</si>
  <si>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</si>
  <si>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</si>
  <si>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</si>
  <si>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</si>
  <si>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</si>
  <si>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</si>
  <si>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</si>
  <si>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</si>
  <si>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</si>
  <si>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</si>
  <si>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</si>
  <si>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</si>
  <si>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</si>
  <si>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</si>
  <si>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</si>
  <si>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</si>
  <si>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</si>
  <si>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</si>
  <si>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</si>
  <si>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</si>
  <si>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</si>
  <si>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</si>
  <si>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</si>
  <si>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</si>
  <si>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</si>
  <si>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</si>
  <si>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</si>
  <si>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</si>
  <si>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</si>
  <si>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</si>
  <si>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</si>
  <si>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</si>
  <si>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</si>
  <si>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</si>
  <si>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</si>
  <si>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</si>
  <si>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</si>
  <si>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</si>
  <si>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</si>
  <si>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</si>
  <si>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</si>
  <si>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</si>
  <si>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</si>
  <si>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</si>
  <si>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</si>
  <si>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</si>
  <si>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</si>
  <si>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</si>
  <si>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</si>
  <si>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</si>
  <si>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</si>
  <si>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</si>
  <si>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</si>
  <si>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</si>
  <si>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</si>
  <si>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</si>
  <si>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</si>
  <si>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</si>
  <si>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</si>
  <si>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</si>
  <si>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</si>
  <si>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</si>
  <si>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</si>
  <si>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</si>
  <si>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</si>
  <si>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</si>
  <si>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</si>
  <si>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</si>
  <si>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</si>
  <si>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</si>
  <si>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</si>
  <si>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</si>
  <si>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</si>
  <si>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</si>
  <si>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</si>
  <si>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</si>
  <si>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</si>
  <si>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</si>
  <si>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</si>
  <si>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</si>
  <si>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</si>
  <si>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</si>
  <si>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</si>
  <si>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</si>
  <si>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</si>
  <si>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</si>
  <si>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</si>
  <si>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</si>
  <si>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</si>
  <si>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</si>
  <si>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</si>
  <si>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</si>
  <si>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</si>
  <si>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</si>
  <si>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</si>
  <si>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</si>
  <si>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</si>
  <si>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</si>
  <si>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</si>
  <si>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</si>
  <si>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</si>
  <si>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</si>
  <si>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</si>
  <si>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</si>
  <si>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</si>
  <si>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</si>
  <si>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</si>
  <si>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</si>
  <si>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</si>
  <si>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</si>
  <si>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</si>
  <si>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</si>
  <si>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</si>
  <si>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</si>
  <si>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</si>
  <si>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</si>
  <si>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</si>
  <si>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</si>
  <si>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</si>
  <si>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</si>
  <si>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</si>
  <si>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</si>
  <si>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</si>
  <si>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</si>
  <si>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</si>
  <si>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</si>
  <si>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</si>
  <si>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</si>
  <si>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</si>
  <si>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</si>
  <si>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</si>
  <si>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</si>
  <si>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</si>
  <si>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</si>
  <si>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</si>
  <si>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</si>
  <si>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</si>
  <si>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</si>
  <si>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</si>
  <si>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</si>
  <si>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</si>
  <si>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</si>
  <si>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</si>
  <si>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</si>
  <si>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</si>
  <si>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</si>
  <si>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</si>
  <si>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</si>
  <si>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</si>
  <si>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</si>
  <si>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</si>
  <si>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</si>
  <si>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</si>
  <si>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</si>
  <si>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</si>
  <si>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</si>
  <si>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</si>
  <si>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</si>
  <si>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</si>
  <si>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</si>
  <si>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</si>
  <si>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</si>
  <si>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</si>
  <si>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</si>
  <si>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</si>
  <si>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</si>
  <si>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</si>
  <si>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</si>
  <si>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</si>
  <si>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</si>
  <si>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</si>
  <si>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</si>
  <si>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</si>
  <si>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</si>
  <si>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</si>
  <si>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</si>
  <si>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</si>
  <si>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</si>
  <si>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</si>
  <si>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</si>
  <si>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</si>
  <si>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</si>
  <si>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</si>
  <si>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</si>
  <si>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</si>
  <si>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</si>
  <si>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</si>
  <si>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</si>
  <si>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</si>
  <si>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</si>
  <si>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</si>
  <si>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</si>
  <si>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</si>
  <si>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</si>
  <si>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</si>
  <si>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</si>
  <si>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</si>
  <si>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</si>
  <si>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</si>
  <si>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</si>
  <si>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</si>
  <si>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</si>
  <si>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</si>
  <si>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</si>
  <si>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</si>
  <si>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</si>
  <si>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</si>
  <si>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</si>
  <si>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</si>
  <si>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</si>
  <si>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</si>
  <si>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</si>
  <si>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</si>
  <si>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</si>
  <si>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</si>
  <si>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</si>
  <si>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</si>
  <si>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</si>
  <si>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</si>
  <si>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</si>
  <si>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</si>
  <si>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</si>
  <si>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</si>
  <si>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</si>
  <si>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</si>
  <si>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</si>
  <si>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</si>
  <si>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</si>
  <si>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</si>
  <si>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</si>
  <si>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</si>
  <si>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</si>
  <si>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</si>
  <si>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</si>
  <si>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</si>
  <si>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</si>
  <si>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</si>
  <si>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</si>
  <si>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</si>
  <si>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</si>
  <si>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</si>
  <si>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</si>
  <si>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</si>
  <si>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</si>
  <si>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</si>
  <si>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</si>
  <si>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</si>
  <si>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</si>
  <si>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</si>
  <si>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</si>
  <si>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</si>
  <si>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</si>
  <si>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</si>
  <si>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</si>
  <si>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</si>
  <si>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</si>
  <si>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</si>
  <si>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</si>
  <si>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</si>
  <si>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</si>
  <si>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</si>
  <si>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</si>
  <si>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</si>
  <si>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</si>
  <si>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</si>
  <si>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</si>
  <si>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</si>
  <si>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</si>
  <si>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</si>
  <si>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</si>
  <si>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</si>
  <si>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</si>
  <si>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</si>
  <si>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</si>
  <si>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</si>
  <si>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</si>
  <si>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</si>
  <si>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</si>
  <si>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</si>
  <si>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</si>
  <si>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</si>
  <si>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</si>
  <si>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</si>
  <si>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</si>
  <si>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</si>
  <si>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</si>
  <si>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</si>
  <si>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</si>
  <si>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</si>
  <si>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</si>
  <si>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</si>
  <si>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</si>
  <si>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</si>
  <si>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</si>
  <si>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</si>
  <si>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</si>
  <si>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</si>
  <si>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</si>
  <si>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</si>
  <si>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</si>
  <si>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</si>
  <si>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</si>
  <si>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</si>
  <si>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</si>
  <si>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</si>
  <si>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</si>
  <si>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</si>
  <si>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</si>
  <si>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</si>
  <si>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</si>
  <si>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</si>
  <si>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</si>
  <si>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</si>
  <si>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</si>
  <si>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</si>
  <si>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</si>
  <si>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</si>
  <si>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</si>
  <si>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</si>
  <si>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</si>
  <si>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</si>
  <si>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</si>
  <si>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</si>
  <si>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</si>
  <si>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</si>
  <si>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</si>
  <si>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</si>
  <si>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</si>
  <si>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</si>
  <si>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</si>
  <si>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</si>
  <si>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</si>
  <si>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</si>
  <si>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</si>
  <si>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</si>
  <si>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</si>
  <si>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</si>
  <si>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</si>
  <si>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</si>
  <si>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</si>
  <si>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</si>
  <si>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</si>
  <si>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</si>
  <si>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</si>
  <si>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</si>
  <si>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</si>
  <si>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</si>
  <si>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</si>
  <si>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</si>
  <si>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</si>
  <si>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</si>
  <si>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</si>
  <si>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</si>
  <si>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</si>
  <si>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</si>
  <si>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</si>
  <si>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</si>
  <si>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</si>
  <si>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</si>
  <si>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</si>
  <si>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</si>
  <si>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</si>
  <si>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</si>
  <si>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</si>
  <si>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</si>
  <si>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</si>
  <si>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</si>
  <si>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</si>
  <si>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</si>
  <si>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</si>
  <si>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</si>
  <si>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</si>
  <si>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</si>
  <si>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</si>
  <si>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</si>
  <si>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</si>
  <si>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</si>
  <si>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</si>
  <si>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</si>
  <si>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</si>
  <si>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</si>
  <si>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</si>
  <si>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</si>
  <si>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</si>
  <si>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</si>
  <si>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</si>
  <si>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</si>
  <si>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</si>
  <si>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</si>
  <si>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</si>
  <si>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</si>
  <si>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</si>
  <si>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</si>
  <si>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</si>
  <si>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</si>
  <si>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</si>
  <si>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</si>
  <si>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</si>
  <si>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</si>
  <si>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</si>
  <si>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</si>
  <si>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</si>
  <si>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</si>
  <si>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</si>
  <si>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</si>
  <si>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</si>
  <si>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</si>
  <si>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</si>
  <si>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</si>
  <si>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</si>
  <si>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</si>
  <si>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</si>
  <si>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</si>
  <si>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</si>
  <si>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</si>
  <si>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</si>
  <si>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</si>
  <si>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</si>
  <si>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</si>
  <si>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</si>
  <si>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</si>
  <si>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</si>
  <si>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</si>
  <si>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</si>
  <si>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</si>
  <si>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</si>
  <si>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</si>
  <si>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</si>
  <si>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</si>
  <si>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</si>
  <si>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</si>
  <si>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</si>
  <si>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</si>
  <si>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</si>
  <si>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</si>
  <si>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</si>
  <si>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</si>
  <si>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</si>
  <si>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</si>
  <si>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</si>
  <si>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</si>
  <si>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</si>
  <si>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</si>
  <si>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</si>
  <si>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</si>
  <si>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</si>
  <si>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</si>
  <si>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</si>
  <si>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</si>
  <si>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</si>
  <si>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</si>
  <si>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</si>
  <si>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</si>
  <si>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</si>
  <si>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</si>
  <si>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</si>
  <si>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</si>
  <si>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</si>
  <si>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</si>
  <si>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</si>
  <si>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</si>
  <si>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</si>
  <si>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</si>
  <si>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</si>
  <si>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</si>
  <si>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</si>
  <si>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</si>
  <si>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</si>
  <si>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</si>
  <si>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</si>
  <si>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</si>
  <si>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</si>
  <si>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</si>
  <si>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</si>
  <si>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</si>
  <si>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</si>
  <si>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</si>
  <si>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</si>
  <si>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</si>
  <si>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</si>
  <si>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</si>
  <si>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</si>
  <si>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</si>
  <si>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</si>
  <si>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</si>
  <si>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</si>
  <si>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</si>
  <si>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</si>
  <si>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</si>
  <si>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</si>
  <si>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</si>
  <si>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</si>
  <si>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</si>
  <si>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</si>
  <si>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</si>
  <si>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</si>
  <si>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</si>
  <si>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</si>
  <si>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</si>
  <si>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</si>
  <si>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</si>
  <si>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</si>
  <si>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</si>
  <si>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</si>
  <si>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</si>
  <si>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</si>
  <si>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</si>
  <si>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</si>
  <si>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</si>
  <si>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</si>
  <si>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</si>
  <si>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</si>
  <si>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</si>
  <si>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</si>
  <si>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</si>
  <si>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</si>
  <si>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</si>
  <si>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</si>
  <si>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</si>
  <si>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</si>
  <si>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</si>
  <si>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</si>
  <si>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</si>
  <si>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</si>
  <si>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</si>
  <si>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</si>
  <si>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</si>
  <si>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</si>
  <si>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</si>
  <si>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</si>
  <si>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</si>
  <si>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</si>
  <si>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</si>
  <si>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</si>
  <si>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</si>
  <si>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</si>
  <si>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</si>
  <si>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</si>
  <si>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</si>
  <si>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</si>
  <si>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</si>
  <si>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</si>
  <si>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</si>
  <si>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</si>
  <si>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</si>
  <si>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</si>
  <si>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</si>
  <si>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</si>
  <si>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</si>
  <si>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</si>
  <si>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</si>
  <si>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</si>
  <si>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</si>
  <si>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</si>
  <si>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</si>
  <si>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</si>
  <si>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</si>
  <si>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</si>
  <si>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</si>
  <si>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</si>
  <si>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</si>
  <si>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</si>
  <si>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</si>
  <si>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</si>
  <si>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</si>
  <si>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</si>
  <si>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</si>
  <si>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</si>
  <si>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</si>
  <si>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</si>
  <si>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</si>
  <si>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</si>
  <si>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</si>
  <si>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</si>
  <si>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</si>
  <si>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</si>
  <si>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</si>
  <si>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</si>
  <si>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</si>
  <si>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</si>
  <si>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</si>
  <si>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</si>
  <si>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</si>
  <si>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</si>
  <si>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</si>
  <si>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</si>
  <si>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</si>
  <si>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</si>
  <si>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</si>
  <si>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</si>
  <si>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</si>
  <si>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</si>
  <si>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</si>
  <si>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</si>
  <si>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</si>
  <si>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</si>
  <si>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</si>
  <si>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</si>
  <si>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</si>
  <si>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</si>
  <si>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</si>
  <si>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</si>
  <si>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</si>
  <si>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</si>
  <si>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</si>
  <si>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</si>
  <si>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</si>
  <si>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</si>
  <si>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</si>
  <si>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</si>
  <si>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</si>
  <si>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</si>
  <si>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</si>
  <si>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</si>
  <si>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</si>
  <si>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</si>
  <si>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</si>
  <si>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</si>
  <si>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</si>
  <si>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</si>
  <si>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</si>
  <si>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</si>
  <si>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</si>
  <si>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</si>
  <si>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</si>
  <si>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</si>
  <si>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</si>
  <si>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</si>
  <si>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</si>
  <si>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</si>
  <si>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</si>
  <si>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</si>
  <si>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</si>
  <si>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</si>
  <si>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</si>
  <si>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</si>
  <si>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</si>
  <si>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</si>
  <si>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</si>
  <si>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</si>
  <si>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</si>
  <si>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</si>
  <si>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</si>
  <si>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</si>
  <si>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</si>
  <si>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</si>
  <si>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</si>
  <si>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</si>
  <si>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</si>
  <si>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</si>
  <si>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</si>
  <si>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</si>
  <si>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</si>
  <si>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</si>
  <si>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</si>
  <si>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</si>
  <si>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</si>
  <si>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</si>
  <si>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</si>
  <si>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</si>
  <si>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</si>
  <si>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</si>
  <si>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</si>
  <si>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</si>
  <si>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</si>
  <si>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</si>
  <si>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</si>
  <si>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</si>
  <si>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</si>
  <si>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</si>
  <si>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</si>
  <si>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</si>
  <si>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</si>
  <si>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</si>
  <si>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</si>
  <si>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</si>
  <si>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</si>
  <si>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</si>
  <si>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</si>
  <si>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</si>
  <si>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</si>
  <si>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</si>
  <si>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</si>
  <si>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</si>
  <si>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</si>
  <si>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</si>
  <si>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</si>
  <si>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</si>
  <si>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</si>
  <si>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</si>
  <si>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</si>
  <si>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</si>
  <si>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</si>
  <si>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</si>
  <si>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</si>
  <si>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</si>
  <si>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</si>
  <si>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</si>
  <si>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</si>
  <si>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</si>
  <si>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</si>
  <si>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</si>
  <si>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</si>
  <si>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</si>
  <si>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</si>
  <si>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</si>
  <si>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</si>
  <si>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</si>
  <si>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</si>
  <si>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</si>
  <si>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</si>
  <si>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</si>
  <si>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</si>
  <si>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</si>
  <si>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</si>
  <si>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</si>
  <si>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</si>
  <si>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</si>
  <si>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</si>
  <si>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</si>
  <si>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</si>
  <si>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</si>
  <si>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</si>
  <si>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</si>
  <si>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</si>
  <si>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</si>
  <si>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</si>
  <si>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</si>
  <si>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</si>
  <si>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</si>
  <si>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</si>
  <si>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</si>
  <si>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</si>
  <si>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</si>
  <si>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</si>
  <si>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</si>
  <si>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</si>
  <si>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</si>
  <si>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</si>
  <si>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</si>
  <si>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</si>
  <si>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</si>
  <si>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</si>
  <si>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</si>
  <si>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</si>
  <si>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</si>
  <si>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</si>
  <si>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</si>
  <si>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</si>
  <si>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</si>
  <si>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</si>
  <si>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</si>
  <si>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</si>
  <si>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</si>
  <si>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</si>
  <si>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</si>
  <si>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</si>
  <si>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</si>
  <si>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</si>
  <si>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</si>
  <si>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</si>
  <si>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</si>
  <si>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</si>
  <si>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</si>
  <si>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</si>
  <si>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</si>
  <si>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</si>
  <si>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</si>
  <si>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</si>
  <si>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</si>
  <si>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</si>
  <si>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</si>
  <si>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</si>
  <si>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</si>
  <si>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</si>
  <si>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</si>
  <si>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</si>
  <si>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</si>
  <si>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</si>
  <si>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</si>
  <si>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</si>
  <si>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</si>
  <si>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</si>
  <si>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</si>
  <si>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</si>
  <si>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</si>
  <si>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</si>
  <si>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</si>
  <si>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</si>
  <si>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</si>
  <si>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</si>
  <si>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</si>
  <si>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</si>
  <si>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</si>
  <si>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</si>
  <si>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</si>
  <si>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</si>
  <si>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</si>
  <si>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</si>
  <si>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</si>
  <si>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</si>
  <si>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</si>
  <si>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</si>
  <si>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</si>
  <si>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</si>
  <si>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</si>
  <si>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</si>
  <si>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</si>
  <si>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</si>
  <si>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</si>
  <si>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</si>
  <si>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</si>
  <si>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</si>
  <si>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</si>
  <si>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</si>
  <si>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</si>
  <si>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</si>
  <si>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</si>
  <si>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</si>
  <si>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</si>
  <si>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</si>
  <si>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</si>
  <si>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</si>
  <si>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</si>
  <si>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</si>
  <si>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</si>
  <si>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</si>
  <si>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</si>
  <si>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</si>
  <si>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</si>
  <si>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</si>
  <si>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</si>
  <si>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</si>
  <si>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</si>
  <si>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</si>
  <si>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</si>
  <si>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</si>
  <si>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</si>
  <si>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</si>
  <si>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</si>
  <si>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</si>
  <si>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</si>
  <si>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</si>
  <si>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</si>
  <si>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</si>
  <si>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</si>
  <si>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</si>
  <si>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</si>
  <si>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</si>
  <si>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</si>
  <si>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</si>
  <si>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</si>
  <si>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</si>
  <si>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</si>
  <si>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</si>
  <si>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</si>
  <si>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</si>
  <si>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</si>
  <si>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</si>
  <si>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</si>
  <si>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</si>
  <si>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</si>
  <si>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</si>
  <si>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</si>
  <si>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</si>
  <si>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</si>
  <si>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</si>
  <si>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</si>
  <si>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</si>
  <si>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</si>
  <si>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</si>
  <si>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</si>
  <si>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</si>
  <si>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</si>
  <si>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</si>
  <si>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</si>
  <si>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</si>
  <si>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</si>
  <si>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</si>
  <si>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</si>
  <si>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</si>
  <si>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</si>
  <si>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</si>
  <si>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</si>
  <si>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</si>
  <si>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</si>
  <si>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</si>
  <si>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</si>
  <si>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</si>
  <si>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</si>
  <si>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</si>
  <si>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</si>
  <si>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</si>
  <si>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</si>
  <si>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</si>
  <si>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</si>
  <si>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</si>
  <si>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</si>
  <si>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</si>
  <si>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</si>
  <si>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</si>
  <si>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</si>
  <si>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</si>
  <si>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</si>
  <si>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</si>
  <si>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</si>
  <si>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</si>
  <si>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</si>
  <si>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</si>
  <si>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</si>
  <si>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</si>
  <si>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</si>
  <si>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</si>
  <si>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</si>
  <si>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</si>
  <si>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</si>
  <si>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</si>
  <si>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</si>
  <si>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</si>
  <si>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</si>
  <si>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</si>
  <si>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</si>
  <si>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</si>
  <si>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</si>
  <si>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</si>
  <si>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</si>
  <si>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</si>
  <si>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</si>
  <si>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</si>
  <si>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</si>
  <si>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</si>
  <si>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</si>
  <si>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</si>
  <si>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</si>
  <si>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</si>
  <si>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</si>
  <si>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</si>
  <si>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</si>
  <si>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</si>
  <si>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</si>
  <si>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</si>
  <si>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</si>
  <si>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</si>
  <si>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</si>
  <si>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</si>
  <si>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</si>
  <si>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</si>
  <si>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</si>
  <si>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</si>
  <si>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</si>
  <si>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</si>
  <si>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</si>
  <si>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</si>
  <si>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</si>
  <si>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</si>
  <si>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</si>
  <si>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</si>
  <si>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</si>
  <si>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</si>
  <si>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</si>
  <si>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</si>
  <si>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</si>
  <si>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</si>
  <si>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</si>
  <si>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</si>
  <si>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</si>
  <si>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</si>
  <si>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</si>
  <si>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</si>
  <si>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</si>
  <si>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</si>
  <si>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</si>
  <si>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</si>
  <si>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</si>
  <si>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</si>
  <si>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</si>
  <si>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</si>
  <si>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</si>
  <si>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</si>
  <si>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</si>
  <si>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</si>
  <si>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</si>
  <si>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</si>
  <si>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</si>
  <si>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</si>
  <si>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</si>
  <si>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</si>
  <si>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</si>
  <si>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</si>
  <si>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</si>
  <si>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</si>
  <si>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</si>
  <si>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</si>
  <si>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</si>
  <si>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</si>
  <si>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</si>
  <si>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</si>
  <si>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</si>
  <si>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</si>
  <si>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</si>
  <si>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</si>
  <si>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</si>
  <si>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</si>
  <si>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</si>
  <si>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</si>
  <si>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</si>
  <si>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</si>
  <si>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</si>
  <si>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</si>
  <si>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</si>
  <si>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</si>
  <si>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</si>
  <si>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</si>
  <si>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</si>
  <si>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</si>
  <si>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</si>
  <si>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</si>
  <si>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</si>
  <si>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</si>
  <si>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</si>
  <si>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</si>
  <si>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</si>
  <si>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</si>
  <si>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</si>
  <si>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</si>
  <si>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</si>
  <si>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</si>
  <si>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</si>
  <si>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</si>
  <si>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</si>
  <si>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</si>
  <si>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</si>
  <si>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</si>
  <si>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</si>
  <si>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</si>
  <si>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</si>
  <si>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</si>
  <si>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</si>
  <si>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</si>
  <si>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</si>
  <si>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</si>
  <si>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</si>
  <si>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</si>
  <si>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</si>
  <si>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</si>
  <si>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</si>
  <si>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</si>
  <si>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</si>
  <si>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</si>
  <si>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</si>
  <si>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</si>
  <si>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</si>
  <si>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</si>
  <si>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</si>
  <si>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</si>
  <si>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</si>
  <si>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</si>
  <si>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</si>
  <si>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</si>
  <si>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</si>
  <si>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</si>
  <si>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</si>
  <si>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</si>
  <si>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</si>
  <si>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</si>
  <si>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</si>
  <si>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</si>
  <si>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</si>
  <si>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</si>
  <si>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</si>
  <si>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</si>
  <si>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</si>
  <si>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</si>
  <si>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</si>
  <si>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</si>
  <si>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</si>
  <si>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</si>
  <si>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</si>
  <si>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</si>
  <si>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</si>
  <si>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</si>
  <si>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</si>
  <si>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</si>
  <si>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</si>
  <si>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</si>
  <si>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</si>
  <si>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</si>
  <si>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</si>
  <si>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</si>
  <si>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</si>
  <si>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</si>
  <si>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</si>
  <si>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</si>
  <si>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</si>
  <si>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</si>
  <si>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</si>
  <si>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</si>
  <si>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</si>
  <si>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</si>
  <si>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</si>
  <si>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</si>
  <si>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</si>
  <si>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</si>
  <si>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</si>
  <si>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</si>
  <si>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</si>
  <si>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</si>
  <si>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</si>
  <si>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</si>
  <si>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</si>
  <si>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</si>
  <si>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</si>
  <si>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</si>
  <si>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</si>
  <si>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</si>
  <si>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</si>
  <si>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</si>
  <si>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</si>
  <si>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</si>
  <si>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</si>
  <si>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</si>
  <si>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</si>
  <si>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</si>
  <si>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</si>
  <si>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</si>
  <si>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</si>
  <si>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</si>
  <si>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</si>
  <si>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</si>
  <si>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</si>
  <si>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</si>
  <si>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</si>
  <si>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</si>
  <si>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</si>
  <si>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</si>
  <si>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</si>
  <si>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</si>
  <si>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</si>
  <si>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</si>
  <si>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</si>
  <si>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</si>
  <si>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</si>
  <si>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</si>
  <si>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</si>
  <si>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</si>
  <si>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</si>
  <si>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</si>
  <si>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</si>
  <si>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</si>
  <si>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</si>
  <si>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</si>
  <si>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</si>
  <si>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</si>
  <si>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</si>
  <si>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</si>
  <si>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</si>
  <si>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</si>
  <si>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</si>
  <si>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</si>
  <si>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</si>
  <si>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</si>
  <si>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</si>
  <si>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</si>
  <si>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</si>
  <si>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</si>
  <si>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</si>
  <si>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</si>
  <si>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</si>
  <si>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</si>
  <si>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</si>
  <si>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</si>
  <si>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</si>
  <si>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</si>
  <si>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</si>
  <si>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</si>
  <si>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</si>
  <si>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</si>
  <si>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</si>
  <si>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</si>
  <si>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</si>
  <si>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</si>
  <si>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</si>
  <si>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</si>
  <si>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</si>
  <si>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</si>
  <si>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</si>
  <si>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</si>
  <si>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</si>
  <si>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</si>
  <si>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</si>
  <si>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</si>
  <si>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</si>
  <si>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</si>
  <si>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</si>
  <si>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</si>
  <si>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</si>
  <si>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</si>
  <si>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</si>
  <si>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</si>
  <si>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</si>
  <si>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</si>
  <si>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</si>
  <si>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</si>
  <si>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</si>
  <si>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</si>
  <si>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</si>
  <si>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</si>
  <si>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</si>
  <si>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</si>
  <si>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</si>
  <si>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</si>
  <si>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</si>
  <si>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</si>
  <si>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</si>
  <si>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</si>
  <si>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</si>
  <si>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</si>
  <si>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</si>
  <si>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</si>
  <si>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</si>
  <si>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</si>
  <si>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</si>
  <si>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</si>
  <si>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</si>
  <si>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</si>
  <si>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</si>
  <si>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</si>
  <si>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</si>
  <si>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</si>
  <si>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</si>
  <si>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</si>
  <si>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</si>
  <si>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</si>
  <si>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</si>
  <si>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</si>
  <si>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</si>
  <si>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</si>
  <si>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</si>
  <si>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</si>
  <si>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</si>
  <si>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</si>
  <si>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</si>
  <si>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</si>
  <si>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</si>
  <si>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</si>
  <si>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</si>
  <si>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</si>
  <si>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</si>
  <si>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</si>
  <si>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</si>
  <si>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</si>
  <si>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</si>
  <si>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</si>
  <si>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</si>
  <si>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</si>
  <si>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</si>
  <si>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</si>
  <si>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</si>
  <si>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</si>
  <si>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</si>
  <si>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</si>
  <si>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</si>
  <si>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</si>
  <si>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</si>
  <si>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</si>
  <si>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</si>
  <si>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</si>
  <si>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</si>
  <si>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</si>
  <si>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</si>
  <si>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</si>
  <si>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</si>
  <si>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</si>
  <si>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</si>
  <si>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</si>
  <si>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</si>
  <si>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</si>
  <si>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</si>
  <si>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</si>
  <si>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</si>
  <si>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</si>
  <si>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</si>
  <si>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</si>
  <si>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</si>
  <si>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</si>
  <si>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</si>
  <si>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</si>
  <si>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</si>
  <si>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</si>
  <si>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</si>
  <si>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</si>
  <si>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</si>
  <si>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</si>
  <si>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</si>
  <si>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</si>
  <si>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</si>
  <si>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</si>
  <si>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</si>
  <si>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</si>
  <si>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</si>
  <si>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</si>
  <si>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</si>
  <si>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</si>
  <si>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</si>
  <si>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</si>
  <si>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</si>
  <si>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</si>
  <si>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</si>
  <si>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</si>
  <si>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</si>
  <si>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</si>
  <si>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</si>
  <si>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</si>
  <si>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</si>
  <si>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</si>
  <si>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</si>
  <si>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</si>
  <si>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</si>
  <si>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</si>
  <si>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</si>
  <si>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</si>
  <si>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</si>
  <si>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</si>
  <si>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</si>
  <si>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</si>
  <si>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</si>
  <si>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</si>
  <si>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</si>
  <si>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</si>
  <si>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</si>
  <si>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</si>
  <si>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</si>
  <si>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</si>
  <si>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</si>
  <si>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</si>
  <si>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</si>
  <si>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</si>
  <si>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</si>
  <si>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</si>
  <si>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</si>
  <si>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</si>
  <si>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</si>
  <si>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</si>
  <si>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</si>
  <si>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</si>
  <si>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</si>
  <si>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</si>
  <si>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</si>
  <si>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</si>
  <si>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</si>
  <si>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</si>
  <si>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</si>
  <si>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</si>
  <si>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</si>
  <si>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</si>
  <si>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</si>
  <si>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</si>
  <si>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</si>
  <si>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</si>
  <si>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</si>
  <si>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</si>
  <si>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</si>
  <si>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</si>
  <si>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</si>
  <si>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</si>
  <si>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</si>
  <si>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</si>
  <si>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</si>
  <si>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</si>
  <si>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</si>
  <si>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</si>
  <si>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</si>
  <si>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</si>
  <si>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</si>
  <si>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</si>
  <si>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</si>
  <si>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</si>
  <si>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</si>
  <si>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</si>
  <si>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</si>
  <si>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</si>
  <si>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</si>
  <si>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</si>
  <si>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</si>
  <si>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</si>
  <si>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</si>
  <si>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</si>
  <si>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</si>
  <si>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</si>
  <si>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</si>
  <si>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</si>
  <si>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</si>
  <si>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</si>
  <si>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</si>
  <si>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</si>
  <si>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</si>
  <si>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</si>
  <si>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</si>
  <si>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</si>
  <si>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</si>
  <si>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</si>
  <si>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</si>
  <si>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</si>
  <si>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</si>
  <si>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</si>
  <si>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</si>
  <si>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</si>
  <si>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</si>
  <si>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</si>
  <si>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</si>
  <si>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</si>
  <si>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</si>
  <si>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</si>
  <si>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</si>
  <si>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</si>
  <si>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</si>
  <si>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</si>
  <si>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</si>
  <si>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</si>
  <si>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</si>
  <si>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</si>
  <si>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</si>
  <si>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</si>
  <si>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</si>
  <si>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</si>
  <si>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</si>
  <si>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</si>
  <si>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</si>
  <si>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</si>
  <si>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</si>
  <si>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</si>
  <si>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</si>
  <si>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</si>
  <si>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</si>
  <si>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</si>
  <si>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</si>
  <si>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</si>
  <si>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</si>
  <si>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</si>
  <si>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</si>
  <si>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</si>
  <si>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</si>
  <si>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</si>
  <si>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</si>
  <si>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</si>
  <si>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</si>
  <si>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</si>
  <si>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</si>
  <si>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</si>
  <si>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</si>
  <si>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</si>
  <si>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</si>
  <si>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</si>
  <si>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</si>
  <si>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</si>
  <si>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</si>
  <si>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</si>
  <si>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</si>
  <si>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</si>
  <si>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</si>
  <si>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</si>
  <si>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</si>
  <si>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</si>
  <si>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</si>
  <si>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</si>
  <si>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</si>
  <si>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</si>
  <si>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</si>
  <si>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</si>
  <si>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</si>
  <si>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</si>
  <si>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</si>
  <si>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</si>
  <si>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</si>
  <si>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</si>
  <si>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</si>
  <si>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</si>
  <si>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</si>
  <si>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</si>
  <si>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</si>
  <si>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</si>
  <si>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</si>
  <si>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</si>
  <si>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</si>
  <si>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</si>
  <si>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</si>
  <si>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</si>
  <si>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</si>
  <si>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</si>
  <si>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</si>
  <si>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</si>
  <si>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</si>
  <si>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</si>
  <si>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</si>
  <si>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</si>
  <si>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</si>
  <si>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</si>
  <si>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</si>
  <si>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</si>
  <si>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</si>
  <si>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</si>
  <si>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</si>
  <si>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</si>
  <si>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</si>
  <si>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</si>
  <si>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</si>
  <si>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</si>
  <si>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</si>
  <si>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</si>
  <si>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</si>
  <si>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</si>
  <si>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</si>
  <si>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</si>
  <si>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</si>
  <si>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</si>
  <si>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</si>
  <si>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</si>
  <si>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</si>
  <si>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</si>
  <si>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</si>
  <si>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</si>
  <si>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</si>
  <si>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</si>
  <si>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</si>
  <si>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</si>
  <si>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</si>
  <si>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</si>
  <si>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</si>
  <si>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</si>
  <si>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</si>
  <si>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</si>
  <si>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</si>
  <si>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</si>
  <si>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</si>
  <si>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</si>
  <si>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</si>
  <si>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</si>
  <si>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</si>
  <si>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</si>
  <si>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</si>
  <si>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</si>
  <si>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</si>
  <si>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</si>
  <si>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</si>
  <si>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</si>
  <si>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</si>
  <si>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</si>
  <si>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</si>
  <si>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</si>
  <si>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</si>
  <si>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</si>
  <si>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</si>
  <si>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</si>
  <si>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</si>
  <si>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</si>
  <si>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</si>
  <si>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</si>
  <si>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</si>
  <si>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</si>
  <si>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</si>
  <si>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</si>
  <si>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</si>
  <si>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</si>
  <si>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</si>
  <si>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</si>
  <si>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</si>
  <si>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</si>
  <si>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</si>
  <si>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</si>
  <si>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</si>
  <si>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</si>
  <si>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</si>
  <si>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</si>
  <si>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</si>
  <si>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</si>
  <si>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</si>
  <si>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</si>
  <si>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</si>
  <si>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</si>
  <si>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</si>
  <si>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</si>
  <si>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</si>
  <si>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</si>
  <si>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</si>
  <si>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</si>
  <si>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</si>
  <si>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</si>
  <si>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</si>
  <si>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</si>
  <si>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</si>
  <si>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</si>
  <si>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</si>
  <si>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</si>
  <si>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</si>
  <si>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</si>
  <si>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</si>
  <si>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</si>
  <si>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</si>
  <si>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</si>
  <si>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</si>
  <si>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</si>
  <si>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</si>
  <si>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</si>
  <si>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</si>
  <si>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</si>
  <si>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</si>
  <si>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</si>
  <si>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</si>
  <si>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</si>
  <si>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</si>
  <si>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</si>
  <si>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</si>
  <si>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</si>
  <si>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</si>
  <si>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</si>
  <si>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</si>
  <si>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</si>
  <si>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</si>
  <si>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</si>
  <si>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</si>
  <si>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</si>
  <si>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</si>
  <si>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</si>
  <si>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</si>
  <si>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</si>
  <si>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</si>
  <si>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</si>
  <si>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</si>
  <si>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</si>
  <si>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</si>
  <si>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</si>
  <si>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</si>
  <si>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</si>
  <si>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</si>
  <si>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</si>
  <si>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</si>
  <si>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</si>
  <si>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</si>
  <si>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</si>
  <si>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</si>
  <si>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</si>
  <si>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</si>
  <si>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</si>
  <si>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</si>
  <si>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</si>
  <si>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</si>
  <si>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</si>
  <si>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</si>
  <si>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</si>
  <si>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</si>
  <si>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</si>
  <si>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</si>
  <si>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</si>
  <si>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</si>
  <si>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</si>
  <si>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</si>
  <si>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</si>
  <si>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</si>
  <si>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</si>
  <si>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</si>
  <si>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</si>
  <si>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</si>
  <si>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</si>
  <si>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</si>
  <si>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</si>
  <si>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</si>
  <si>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</si>
  <si>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</si>
  <si>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</si>
  <si>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</si>
  <si>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</si>
  <si>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</si>
  <si>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</si>
  <si>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</si>
  <si>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</si>
  <si>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</si>
  <si>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</si>
  <si>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</si>
  <si>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</si>
  <si>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</si>
  <si>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</si>
  <si>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</si>
  <si>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</si>
  <si>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</si>
  <si>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</si>
  <si>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</si>
  <si>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</si>
  <si>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</si>
  <si>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</si>
  <si>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</si>
  <si>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</si>
  <si>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</si>
  <si>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</si>
  <si>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</si>
  <si>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</si>
  <si>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</si>
  <si>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</si>
  <si>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</si>
  <si>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</si>
  <si>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</si>
  <si>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</si>
  <si>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</si>
  <si>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</si>
  <si>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</si>
  <si>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</si>
  <si>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</si>
  <si>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</si>
  <si>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</si>
  <si>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</si>
  <si>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</si>
  <si>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</si>
  <si>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</si>
  <si>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</si>
  <si>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</si>
  <si>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</si>
  <si>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</si>
  <si>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</si>
  <si>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</si>
  <si>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</si>
  <si>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</si>
  <si>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</si>
  <si>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</si>
  <si>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</si>
  <si>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</si>
  <si>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</si>
  <si>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</si>
  <si>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</si>
  <si>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</si>
  <si>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</si>
  <si>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</si>
  <si>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</si>
  <si>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</si>
  <si>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</si>
  <si>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</si>
  <si>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</si>
  <si>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</si>
  <si>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</si>
  <si>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</si>
  <si>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</si>
  <si>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</si>
  <si>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</si>
  <si>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</si>
  <si>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</si>
  <si>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</si>
  <si>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</si>
  <si>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</si>
  <si>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</si>
  <si>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</si>
  <si>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</si>
  <si>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</si>
  <si>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</si>
  <si>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</si>
  <si>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</si>
  <si>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</si>
  <si>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</si>
  <si>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</si>
  <si>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</si>
  <si>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</si>
  <si>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</si>
  <si>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</si>
  <si>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</si>
  <si>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</si>
  <si>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</si>
  <si>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</si>
  <si>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</si>
  <si>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</si>
  <si>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</si>
  <si>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</si>
  <si>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</si>
  <si>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</si>
  <si>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</si>
  <si>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</si>
  <si>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</si>
  <si>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</si>
  <si>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</si>
  <si>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</si>
  <si>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</si>
  <si>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</si>
  <si>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</si>
  <si>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</si>
  <si>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</si>
  <si>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</si>
  <si>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</si>
  <si>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</si>
  <si>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</si>
  <si>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</si>
  <si>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</si>
  <si>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</si>
  <si>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</si>
  <si>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</si>
  <si>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</si>
  <si>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</si>
  <si>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</si>
  <si>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</si>
  <si>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</si>
  <si>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</si>
  <si>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</si>
  <si>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</si>
  <si>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</si>
  <si>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</si>
  <si>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</si>
  <si>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</si>
  <si>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</si>
  <si>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</si>
  <si>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</si>
  <si>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</si>
  <si>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</si>
  <si>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</si>
  <si>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</si>
  <si>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</si>
  <si>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</si>
  <si>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</si>
  <si>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</si>
  <si>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</si>
  <si>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</si>
  <si>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</si>
  <si>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</si>
  <si>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</si>
  <si>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</si>
  <si>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</si>
  <si>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</si>
  <si>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</si>
  <si>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</si>
  <si>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</si>
  <si>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</si>
  <si>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</si>
  <si>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</si>
  <si>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</si>
  <si>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</si>
  <si>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</si>
  <si>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</si>
  <si>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</si>
  <si>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</si>
  <si>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</si>
  <si>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</si>
  <si>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</si>
  <si>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</si>
  <si>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</si>
  <si>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</si>
  <si>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</si>
  <si>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</si>
  <si>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</si>
  <si>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</si>
  <si>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</si>
  <si>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</si>
  <si>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</si>
  <si>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</si>
  <si>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</si>
  <si>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</si>
  <si>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</si>
  <si>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</si>
  <si>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</si>
  <si>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</si>
  <si>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</si>
  <si>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</si>
  <si>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</si>
  <si>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</si>
  <si>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</si>
  <si>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</si>
  <si>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</si>
  <si>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</si>
  <si>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</si>
  <si>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</si>
  <si>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</si>
  <si>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</si>
  <si>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</si>
  <si>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</si>
  <si>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</si>
  <si>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</si>
  <si>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</si>
  <si>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</si>
  <si>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</si>
  <si>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</si>
  <si>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</si>
  <si>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</si>
  <si>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</si>
  <si>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</si>
  <si>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</si>
  <si>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</si>
  <si>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</si>
  <si>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</si>
  <si>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</si>
  <si>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</si>
  <si>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</si>
  <si>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</si>
  <si>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</si>
  <si>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</si>
  <si>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</si>
  <si>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</si>
  <si>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</si>
  <si>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</si>
  <si>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</si>
  <si>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</si>
  <si>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</si>
  <si>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</si>
  <si>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</si>
  <si>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</si>
  <si>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</si>
  <si>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</si>
  <si>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</si>
  <si>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</si>
  <si>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</si>
  <si>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</si>
  <si>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</si>
  <si>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</si>
  <si>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</si>
  <si>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</si>
  <si>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</si>
  <si>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</si>
  <si>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</si>
  <si>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</si>
  <si>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</si>
  <si>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</si>
  <si>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</si>
  <si>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</si>
  <si>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</si>
  <si>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</si>
  <si>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</si>
  <si>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</si>
  <si>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</si>
  <si>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</si>
  <si>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</si>
  <si>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</si>
  <si>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</si>
  <si>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</si>
  <si>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</si>
  <si>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</si>
  <si>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</si>
  <si>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</si>
  <si>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</si>
  <si>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</si>
  <si>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</si>
  <si>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</si>
  <si>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</si>
  <si>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</si>
  <si>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</si>
  <si>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</si>
  <si>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</si>
  <si>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</si>
  <si>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</si>
  <si>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</si>
  <si>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</si>
  <si>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</si>
  <si>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</si>
  <si>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</si>
  <si>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</si>
  <si>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</si>
  <si>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</si>
  <si>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</si>
  <si>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</si>
  <si>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</si>
  <si>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</si>
  <si>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</si>
  <si>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</si>
  <si>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</si>
  <si>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</si>
  <si>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</si>
  <si>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</si>
  <si>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</si>
  <si>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</si>
  <si>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</si>
  <si>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</si>
  <si>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</si>
  <si>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</si>
  <si>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</si>
  <si>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</si>
  <si>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</si>
  <si>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</si>
  <si>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</si>
  <si>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</si>
  <si>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</si>
  <si>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</si>
  <si>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</si>
  <si>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</si>
  <si>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</si>
  <si>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</si>
  <si>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</si>
  <si>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</si>
  <si>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</si>
  <si>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</si>
  <si>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</si>
  <si>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</si>
  <si>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</si>
  <si>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</si>
  <si>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</si>
  <si>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</si>
  <si>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</si>
  <si>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</si>
  <si>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</si>
  <si>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</si>
  <si>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</si>
  <si>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</si>
  <si>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</si>
  <si>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</si>
  <si>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</si>
  <si>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</si>
  <si>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</si>
  <si>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</si>
  <si>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</si>
  <si>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</si>
  <si>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</si>
  <si>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</si>
  <si>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</si>
  <si>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</si>
  <si>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</si>
  <si>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</si>
  <si>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</si>
  <si>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</si>
  <si>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</si>
  <si>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</si>
  <si>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</si>
  <si>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</si>
  <si>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</si>
  <si>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</si>
  <si>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</si>
  <si>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</si>
  <si>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</si>
  <si>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</si>
  <si>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</si>
  <si>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</si>
  <si>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</si>
  <si>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</si>
  <si>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</si>
  <si>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</si>
  <si>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</si>
  <si>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</si>
  <si>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</si>
  <si>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</si>
  <si>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</si>
  <si>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</si>
  <si>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</si>
  <si>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</si>
  <si>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</si>
  <si>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</si>
  <si>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</si>
  <si>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</si>
  <si>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</si>
  <si>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</si>
  <si>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</si>
  <si>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</si>
  <si>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</si>
  <si>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</si>
  <si>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</si>
  <si>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</si>
  <si>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</si>
  <si>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</si>
  <si>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</si>
  <si>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</si>
  <si>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</si>
  <si>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</si>
  <si>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</si>
  <si>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</si>
  <si>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</si>
  <si>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</si>
  <si>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</si>
  <si>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</si>
  <si>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</si>
  <si>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</si>
  <si>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</si>
  <si>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</si>
  <si>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</si>
  <si>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</si>
  <si>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</si>
  <si>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</si>
  <si>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</si>
  <si>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</si>
  <si>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</si>
  <si>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</si>
  <si>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</si>
  <si>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</si>
  <si>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</si>
  <si>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</si>
  <si>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</si>
  <si>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</si>
  <si>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</si>
  <si>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</si>
  <si>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</si>
  <si>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</si>
  <si>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</si>
  <si>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</si>
  <si>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</si>
  <si>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</si>
  <si>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</si>
  <si>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</si>
  <si>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</si>
  <si>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</si>
  <si>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</si>
  <si>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</si>
  <si>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</si>
  <si>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</si>
  <si>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</si>
  <si>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</si>
  <si>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</si>
  <si>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</si>
  <si>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</si>
  <si>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</si>
  <si>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</si>
  <si>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</si>
  <si>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</si>
  <si>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</si>
  <si>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</si>
  <si>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</si>
  <si>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</si>
  <si>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</si>
  <si>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</si>
  <si>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</si>
  <si>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</si>
  <si>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</si>
  <si>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</si>
  <si>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</si>
  <si>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</si>
  <si>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</si>
  <si>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</si>
  <si>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</si>
  <si>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</si>
  <si>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</si>
  <si>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</si>
  <si>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</si>
  <si>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</si>
  <si>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</si>
  <si>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</si>
  <si>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</si>
  <si>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</si>
  <si>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</si>
  <si>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</si>
  <si>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</si>
  <si>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</si>
  <si>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</si>
  <si>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</si>
  <si>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</si>
  <si>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</si>
  <si>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</si>
  <si>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</si>
  <si>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</si>
  <si>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</si>
  <si>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</si>
  <si>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</si>
  <si>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</si>
  <si>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</si>
  <si>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</si>
  <si>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</si>
  <si>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</si>
  <si>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</si>
  <si>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</si>
  <si>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</si>
  <si>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</si>
  <si>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</si>
  <si>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</si>
  <si>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</si>
  <si>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</si>
  <si>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</si>
  <si>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</si>
  <si>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</si>
  <si>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</si>
  <si>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</si>
  <si>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</si>
  <si>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</si>
  <si>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</si>
  <si>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</si>
  <si>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</si>
  <si>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</si>
  <si>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</si>
  <si>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</si>
  <si>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</si>
  <si>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</si>
  <si>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</si>
  <si>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</si>
  <si>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</si>
  <si>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</si>
  <si>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</si>
  <si>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</si>
  <si>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</si>
  <si>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</si>
  <si>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</si>
  <si>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</si>
  <si>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</si>
  <si>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</si>
  <si>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</si>
  <si>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</si>
  <si>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</si>
  <si>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</si>
  <si>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</si>
  <si>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</si>
  <si>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</si>
  <si>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</si>
  <si>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</si>
  <si>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</si>
  <si>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</si>
  <si>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</si>
  <si>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</si>
  <si>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</si>
  <si>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</si>
  <si>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</si>
  <si>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</si>
  <si>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</si>
  <si>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</si>
  <si>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</si>
  <si>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</si>
  <si>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</si>
  <si>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</si>
  <si>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</si>
  <si>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</si>
  <si>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</si>
  <si>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</si>
  <si>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</si>
  <si>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</si>
  <si>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</si>
  <si>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</si>
  <si>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</si>
  <si>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</si>
  <si>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</si>
  <si>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</si>
  <si>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</si>
  <si>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</si>
  <si>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</si>
  <si>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</si>
  <si>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</si>
  <si>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</si>
  <si>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</si>
  <si>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</si>
  <si>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</si>
  <si>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</si>
  <si>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</si>
  <si>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</si>
  <si>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</si>
  <si>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</si>
  <si>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</si>
  <si>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</si>
  <si>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</si>
  <si>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</si>
  <si>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</si>
  <si>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</si>
  <si>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</si>
  <si>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</si>
  <si>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</si>
  <si>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</si>
  <si>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</si>
  <si>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</si>
  <si>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</si>
  <si>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</si>
  <si>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</si>
  <si>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</si>
  <si>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</si>
  <si>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</si>
  <si>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</si>
  <si>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</si>
  <si>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</si>
  <si>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</si>
  <si>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</si>
  <si>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</si>
  <si>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</si>
  <si>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</si>
  <si>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</si>
  <si>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</si>
  <si>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</si>
  <si>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</si>
  <si>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</si>
  <si>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</si>
  <si>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</si>
  <si>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</si>
  <si>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</si>
  <si>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</si>
  <si>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</si>
  <si>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</si>
  <si>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</si>
  <si>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</si>
  <si>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</si>
  <si>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</si>
  <si>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</si>
  <si>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</si>
  <si>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</si>
  <si>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</si>
  <si>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</si>
  <si>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</si>
  <si>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</si>
  <si>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</si>
  <si>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</si>
  <si>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</si>
  <si>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</si>
  <si>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</si>
  <si>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</si>
  <si>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</si>
  <si>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</si>
  <si>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</si>
  <si>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</si>
  <si>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</si>
  <si>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</si>
  <si>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</si>
  <si>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</si>
  <si>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</si>
  <si>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</si>
  <si>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</si>
  <si>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</si>
  <si>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</si>
  <si>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</si>
  <si>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</si>
  <si>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</si>
  <si>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</si>
  <si>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</si>
  <si>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</si>
  <si>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</si>
  <si>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</si>
  <si>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</si>
  <si>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</si>
  <si>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</si>
  <si>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</si>
  <si>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</si>
  <si>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</si>
  <si>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</si>
  <si>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</si>
  <si>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</si>
  <si>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</si>
  <si>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</si>
  <si>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</si>
  <si>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</si>
  <si>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</si>
  <si>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</si>
  <si>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</si>
  <si>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</si>
  <si>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</si>
  <si>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</si>
  <si>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</si>
  <si>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</si>
  <si>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</si>
  <si>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</si>
  <si>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</si>
  <si>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</si>
  <si>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</si>
  <si>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</si>
  <si>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</si>
  <si>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</si>
  <si>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</si>
  <si>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</si>
  <si>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</si>
  <si>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</si>
  <si>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</si>
  <si>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</si>
  <si>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</si>
  <si>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</si>
  <si>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</si>
  <si>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</si>
  <si>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</si>
  <si>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</si>
  <si>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</si>
  <si>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</si>
  <si>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</si>
  <si>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</si>
  <si>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</si>
  <si>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</si>
  <si>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</si>
  <si>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</si>
  <si>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</si>
  <si>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</si>
  <si>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</si>
  <si>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</si>
  <si>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</si>
  <si>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</si>
  <si>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</si>
  <si>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</si>
  <si>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</si>
  <si>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</si>
  <si>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</si>
  <si>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</si>
  <si>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</si>
  <si>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</si>
  <si>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</si>
  <si>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</si>
  <si>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</si>
  <si>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</si>
  <si>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</si>
  <si>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</si>
  <si>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</si>
  <si>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</si>
  <si>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</si>
  <si>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</si>
  <si>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</si>
  <si>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</si>
  <si>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</si>
  <si>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</si>
  <si>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</si>
  <si>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</si>
  <si>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</si>
  <si>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</si>
  <si>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</si>
  <si>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</si>
  <si>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</si>
  <si>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</si>
  <si>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</si>
  <si>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</si>
  <si>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</si>
  <si>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</si>
  <si>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</si>
  <si>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</si>
  <si>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</si>
  <si>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</si>
  <si>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</si>
  <si>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</si>
  <si>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</si>
  <si>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</si>
  <si>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</si>
  <si>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</si>
  <si>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</si>
  <si>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</si>
  <si>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</si>
  <si>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</si>
  <si>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</si>
  <si>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</si>
  <si>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</si>
  <si>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</si>
  <si>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</si>
  <si>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</si>
  <si>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</si>
  <si>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</si>
  <si>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</si>
  <si>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</si>
  <si>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</si>
  <si>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</si>
  <si>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</si>
  <si>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</si>
  <si>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</si>
  <si>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</si>
  <si>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</si>
  <si>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</si>
  <si>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</si>
  <si>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</si>
  <si>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</si>
  <si>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</si>
  <si>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</si>
  <si>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</si>
  <si>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</si>
  <si>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</si>
  <si>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</si>
  <si>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</si>
  <si>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</si>
  <si>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</si>
  <si>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</si>
  <si>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</si>
  <si>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</si>
  <si>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</si>
  <si>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</si>
  <si>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</si>
  <si>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</si>
  <si>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</si>
  <si>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</si>
  <si>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</si>
  <si>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</si>
  <si>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</si>
  <si>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</si>
  <si>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</si>
  <si>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</si>
  <si>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</si>
  <si>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</si>
  <si>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</si>
  <si>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</si>
  <si>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</si>
  <si>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</si>
  <si>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</si>
  <si>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</si>
  <si>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</si>
  <si>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</si>
  <si>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</si>
  <si>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</si>
  <si>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</si>
  <si>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</si>
  <si>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</si>
  <si>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</si>
  <si>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</si>
  <si>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</si>
  <si>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</si>
  <si>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</si>
  <si>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</si>
  <si>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</si>
  <si>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</si>
  <si>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</si>
  <si>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</si>
  <si>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</si>
  <si>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</si>
  <si>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</si>
  <si>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</si>
  <si>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</si>
  <si>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</si>
  <si>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</si>
  <si>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</si>
  <si>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</si>
  <si>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</si>
  <si>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</si>
  <si>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</si>
  <si>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</si>
  <si>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</si>
  <si>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</si>
  <si>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</si>
  <si>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</si>
  <si>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</si>
  <si>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</si>
  <si>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</si>
  <si>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</si>
  <si>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</si>
  <si>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</si>
  <si>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</si>
  <si>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</si>
  <si>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</si>
  <si>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</si>
  <si>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</si>
  <si>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</si>
  <si>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</si>
  <si>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</si>
  <si>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</si>
  <si>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</si>
  <si>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</si>
  <si>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</si>
  <si>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</si>
  <si>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</si>
  <si>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</si>
  <si>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</si>
  <si>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</si>
  <si>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</si>
  <si>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</si>
  <si>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</si>
  <si>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</si>
  <si>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</si>
  <si>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</si>
  <si>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</si>
  <si>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</si>
  <si>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</si>
  <si>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</si>
  <si>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</si>
  <si>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</si>
  <si>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</si>
  <si>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</si>
  <si>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</si>
  <si>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</si>
  <si>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</si>
  <si>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</si>
  <si>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</si>
  <si>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</si>
  <si>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</si>
  <si>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</si>
  <si>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</si>
  <si>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</si>
  <si>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</si>
  <si>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</si>
  <si>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</si>
  <si>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</si>
  <si>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</si>
  <si>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</si>
  <si>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</si>
  <si>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</si>
  <si>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</si>
  <si>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</si>
  <si>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</si>
  <si>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</si>
  <si>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</si>
  <si>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</si>
  <si>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</si>
  <si>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</si>
  <si>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</si>
  <si>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</si>
  <si>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</si>
  <si>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</si>
  <si>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</si>
  <si>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</si>
  <si>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</si>
  <si>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</si>
  <si>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</si>
  <si>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</si>
  <si>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</si>
  <si>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</si>
  <si>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</si>
  <si>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</si>
  <si>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</si>
  <si>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</si>
  <si>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</si>
  <si>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</si>
  <si>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</si>
  <si>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</si>
  <si>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</si>
  <si>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</si>
  <si>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</si>
  <si>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</si>
  <si>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</si>
  <si>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</si>
  <si>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</si>
  <si>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</si>
  <si>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</si>
  <si>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</si>
  <si>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</si>
  <si>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</si>
  <si>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</si>
  <si>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</si>
  <si>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</si>
  <si>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</si>
  <si>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</si>
  <si>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</si>
  <si>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</si>
  <si>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</si>
  <si>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</si>
  <si>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</si>
  <si>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</si>
  <si>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</si>
  <si>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</si>
  <si>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</si>
  <si>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</si>
  <si>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</si>
  <si>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</si>
  <si>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</si>
  <si>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</si>
  <si>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</si>
  <si>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</si>
  <si>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</si>
  <si>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</si>
  <si>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</si>
  <si>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</si>
  <si>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</si>
  <si>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</si>
  <si>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</si>
  <si>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</si>
  <si>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</si>
  <si>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</si>
  <si>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</si>
  <si>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</si>
  <si>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</si>
  <si>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</si>
  <si>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</si>
  <si>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</si>
  <si>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</si>
  <si>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</si>
  <si>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</si>
  <si>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</si>
  <si>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</si>
  <si>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</si>
  <si>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</si>
  <si>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</si>
  <si>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</si>
  <si>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</si>
  <si>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</si>
  <si>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</si>
  <si>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</si>
  <si>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</si>
  <si>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</si>
  <si>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</si>
  <si>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</si>
  <si>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</si>
  <si>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</si>
  <si>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</si>
  <si>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</si>
  <si>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</si>
  <si>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</si>
  <si>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</si>
  <si>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</si>
  <si>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</si>
  <si>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</si>
  <si>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</si>
  <si>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</si>
  <si>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</si>
  <si>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</si>
  <si>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</si>
  <si>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</si>
  <si>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</si>
  <si>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</si>
  <si>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</si>
  <si>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</si>
  <si>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</si>
  <si>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</si>
  <si>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</si>
  <si>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</si>
  <si>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</si>
  <si>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</si>
  <si>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</si>
  <si>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</si>
  <si>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</si>
  <si>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</si>
  <si>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</si>
  <si>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</si>
  <si>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</si>
  <si>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</si>
  <si>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</si>
  <si>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</si>
  <si>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</si>
  <si>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</si>
  <si>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</si>
  <si>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</si>
  <si>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</si>
  <si>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</si>
  <si>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</si>
  <si>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</si>
  <si>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</si>
  <si>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</si>
  <si>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</si>
  <si>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</si>
  <si>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</si>
  <si>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</si>
  <si>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</si>
  <si>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</si>
  <si>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</si>
  <si>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</si>
  <si>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</si>
  <si>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</si>
  <si>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</si>
  <si>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</si>
  <si>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</si>
  <si>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</si>
  <si>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</si>
  <si>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</si>
  <si>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</si>
  <si>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</si>
  <si>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</si>
  <si>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</si>
  <si>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</si>
  <si>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</si>
  <si>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</si>
  <si>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</si>
  <si>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</si>
  <si>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</si>
  <si>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</si>
  <si>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</si>
  <si>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</si>
  <si>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</si>
  <si>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</si>
  <si>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</si>
  <si>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</si>
  <si>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</si>
  <si>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</si>
  <si>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</si>
  <si>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</si>
  <si>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</si>
  <si>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</si>
  <si>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</si>
  <si>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</si>
  <si>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</si>
  <si>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</si>
  <si>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</si>
  <si>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</si>
  <si>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</si>
  <si>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</si>
  <si>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</si>
  <si>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</si>
  <si>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</si>
  <si>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</si>
  <si>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</si>
  <si>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</si>
  <si>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</si>
  <si>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</si>
  <si>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</si>
  <si>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</si>
  <si>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</si>
  <si>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</si>
  <si>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</si>
  <si>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</si>
  <si>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</si>
  <si>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</si>
  <si>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</si>
  <si>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</si>
  <si>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</si>
  <si>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</si>
  <si>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</si>
  <si>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</si>
  <si>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</si>
  <si>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</si>
  <si>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</si>
  <si>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</si>
  <si>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</si>
  <si>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</si>
  <si>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</si>
  <si>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</si>
  <si>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</si>
  <si>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</si>
  <si>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</si>
  <si>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</si>
  <si>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</si>
  <si>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</si>
  <si>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</si>
  <si>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</si>
  <si>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</si>
  <si>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</si>
  <si>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</si>
  <si>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</si>
  <si>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</si>
  <si>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</si>
  <si>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</si>
  <si>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</si>
  <si>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</si>
  <si>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</si>
  <si>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</si>
  <si>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</si>
  <si>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</si>
  <si>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</si>
  <si>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</si>
  <si>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</si>
  <si>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</si>
  <si>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</si>
  <si>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</si>
  <si>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</si>
  <si>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</si>
  <si>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</si>
  <si>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</si>
  <si>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</si>
  <si>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</si>
  <si>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</si>
  <si>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</si>
  <si>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</si>
  <si>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</si>
  <si>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</si>
  <si>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</si>
  <si>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</si>
  <si>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</si>
  <si>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</si>
  <si>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</si>
  <si>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</si>
  <si>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</si>
  <si>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</si>
  <si>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</si>
  <si>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</si>
  <si>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</si>
  <si>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</si>
  <si>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</si>
  <si>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</si>
  <si>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</si>
  <si>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</si>
  <si>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</si>
  <si>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</si>
  <si>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</si>
  <si>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</si>
  <si>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</si>
  <si>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</si>
  <si>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</si>
  <si>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</si>
  <si>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</si>
  <si>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</si>
  <si>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</si>
  <si>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</si>
  <si>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</si>
  <si>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</si>
  <si>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</si>
  <si>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</si>
  <si>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</si>
  <si>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</si>
  <si>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</si>
  <si>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</si>
  <si>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</si>
  <si>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</si>
  <si>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</si>
  <si>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</si>
  <si>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</si>
  <si>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</si>
  <si>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</si>
  <si>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</si>
  <si>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</si>
  <si>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</si>
  <si>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</si>
  <si>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</si>
  <si>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</si>
  <si>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</si>
  <si>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</si>
  <si>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</si>
  <si>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</si>
  <si>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</si>
  <si>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</si>
  <si>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</si>
  <si>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</si>
  <si>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</si>
  <si>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</si>
  <si>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</si>
  <si>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</si>
  <si>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</si>
  <si>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</si>
  <si>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</si>
  <si>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</si>
  <si>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</si>
  <si>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</si>
  <si>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</si>
  <si>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</si>
  <si>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</si>
  <si>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</si>
  <si>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</si>
  <si>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</si>
  <si>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</si>
  <si>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</si>
  <si>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</si>
  <si>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</si>
  <si>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</si>
  <si>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</si>
  <si>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</si>
  <si>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</si>
  <si>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</si>
  <si>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</si>
  <si>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</si>
  <si>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</si>
  <si>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</si>
  <si>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</si>
  <si>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</si>
  <si>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</si>
  <si>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</si>
  <si>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</si>
  <si>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</si>
  <si>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</si>
  <si>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</si>
  <si>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</si>
  <si>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</si>
  <si>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</si>
  <si>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</si>
  <si>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</si>
  <si>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</si>
  <si>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</si>
  <si>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</si>
  <si>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</si>
  <si>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</si>
  <si>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</si>
  <si>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</si>
  <si>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</si>
  <si>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</si>
  <si>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</si>
  <si>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</si>
  <si>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</si>
  <si>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</si>
  <si>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</si>
  <si>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</si>
  <si>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</si>
  <si>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</si>
  <si>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</si>
  <si>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</si>
  <si>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</si>
  <si>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</si>
  <si>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</si>
  <si>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</si>
  <si>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</si>
  <si>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</si>
  <si>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</si>
  <si>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</si>
  <si>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</si>
  <si>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</si>
  <si>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</si>
  <si>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</si>
  <si>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</si>
  <si>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</si>
  <si>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</si>
  <si>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</si>
  <si>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</si>
  <si>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</si>
  <si>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</si>
  <si>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</si>
  <si>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</si>
  <si>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</si>
  <si>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</si>
  <si>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</si>
  <si>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</si>
  <si>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</si>
  <si>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</si>
  <si>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</si>
  <si>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</si>
  <si>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</si>
  <si>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</si>
  <si>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</si>
  <si>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</si>
  <si>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</si>
  <si>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</si>
  <si>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</si>
  <si>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</si>
  <si>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</si>
  <si>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</si>
  <si>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</si>
  <si>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</si>
  <si>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</si>
  <si>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</si>
  <si>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</si>
  <si>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</si>
  <si>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</si>
  <si>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</si>
  <si>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</si>
  <si>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</si>
  <si>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</si>
  <si>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</si>
  <si>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</si>
  <si>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</si>
  <si>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</si>
  <si>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</si>
  <si>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</si>
  <si>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</si>
  <si>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</si>
  <si>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</si>
  <si>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</si>
  <si>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</si>
  <si>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</si>
  <si>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</si>
  <si>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</si>
  <si>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</si>
  <si>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</si>
  <si>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</si>
  <si>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</si>
  <si>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</si>
  <si>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</si>
  <si>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</si>
  <si>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</si>
  <si>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</si>
  <si>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</si>
  <si>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</si>
  <si>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</si>
  <si>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</si>
  <si>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</si>
  <si>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</si>
  <si>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</si>
  <si>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</si>
  <si>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</si>
  <si>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</si>
  <si>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</si>
  <si>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</si>
  <si>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</si>
  <si>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</si>
  <si>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</si>
  <si>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</si>
  <si>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</si>
  <si>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</si>
  <si>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</si>
  <si>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</si>
  <si>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</si>
  <si>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</si>
  <si>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</si>
  <si>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</si>
  <si>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</si>
  <si>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</si>
  <si>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</si>
  <si>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</si>
  <si>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</si>
  <si>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</si>
  <si>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</si>
  <si>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</si>
  <si>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</si>
  <si>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</si>
  <si>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</si>
  <si>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</si>
  <si>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</si>
  <si>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</si>
  <si>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</si>
  <si>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</si>
  <si>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</si>
  <si>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</si>
  <si>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</si>
  <si>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</si>
  <si>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</si>
  <si>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</si>
  <si>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</si>
  <si>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</si>
  <si>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</si>
  <si>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</si>
  <si>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</si>
  <si>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</si>
  <si>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</si>
  <si>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</si>
  <si>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</si>
  <si>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</si>
  <si>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</si>
  <si>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</si>
  <si>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</si>
  <si>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</si>
  <si>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</si>
  <si>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</si>
  <si>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</si>
  <si>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</si>
  <si>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</si>
  <si>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</si>
  <si>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</si>
  <si>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</si>
  <si>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</si>
  <si>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</si>
  <si>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</si>
  <si>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</si>
  <si>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</si>
  <si>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</si>
  <si>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</si>
  <si>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</si>
  <si>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</si>
  <si>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</si>
  <si>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</si>
  <si>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</si>
  <si>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</si>
  <si>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</si>
  <si>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</si>
  <si>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</si>
  <si>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</si>
  <si>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</si>
  <si>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</si>
  <si>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</si>
  <si>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</si>
  <si>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</si>
  <si>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</si>
  <si>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</si>
  <si>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</si>
  <si>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</si>
  <si>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</si>
  <si>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</si>
  <si>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</si>
  <si>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</si>
  <si>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</si>
  <si>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</si>
  <si>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</si>
  <si>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</si>
  <si>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</si>
  <si>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</si>
  <si>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</si>
  <si>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</si>
  <si>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</si>
  <si>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</si>
  <si>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</si>
  <si>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</si>
  <si>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</si>
  <si>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</si>
  <si>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</si>
  <si>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</si>
  <si>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</si>
  <si>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</si>
  <si>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</si>
  <si>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</si>
  <si>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</si>
  <si>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</si>
  <si>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</si>
  <si>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</si>
  <si>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</si>
  <si>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</si>
  <si>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</si>
  <si>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</si>
  <si>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</si>
  <si>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</si>
  <si>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</si>
  <si>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</si>
  <si>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</si>
  <si>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</si>
  <si>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</si>
  <si>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</si>
  <si>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</si>
  <si>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</si>
  <si>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</si>
  <si>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</si>
  <si>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</si>
  <si>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</si>
  <si>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</si>
  <si>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</si>
  <si>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</si>
  <si>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</si>
  <si>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</si>
  <si>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</si>
  <si>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</si>
  <si>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</si>
  <si>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</si>
  <si>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</si>
  <si>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</si>
  <si>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</si>
  <si>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</si>
  <si>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</si>
  <si>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</si>
  <si>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</si>
  <si>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</si>
  <si>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</si>
  <si>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</si>
  <si>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</si>
  <si>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</si>
  <si>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</si>
  <si>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</si>
  <si>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</si>
  <si>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</si>
  <si>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</si>
  <si>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</si>
  <si>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</si>
  <si>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</si>
  <si>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</si>
  <si>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</si>
  <si>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</si>
  <si>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</si>
  <si>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</si>
  <si>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</si>
  <si>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</si>
  <si>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</si>
  <si>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</si>
  <si>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</si>
  <si>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</si>
  <si>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</si>
  <si>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</si>
  <si>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</si>
  <si>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</si>
  <si>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</si>
  <si>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</si>
  <si>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</si>
  <si>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</si>
  <si>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</si>
  <si>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</si>
  <si>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</si>
  <si>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</si>
  <si>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</si>
  <si>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</si>
  <si>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</si>
  <si>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</si>
  <si>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</si>
  <si>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</si>
  <si>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</si>
  <si>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</si>
  <si>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</si>
  <si>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</si>
  <si>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</si>
  <si>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</si>
  <si>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</si>
  <si>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</si>
  <si>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</si>
  <si>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</si>
  <si>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</si>
  <si>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</si>
  <si>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</si>
  <si>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</si>
  <si>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</si>
  <si>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</si>
  <si>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</si>
  <si>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</si>
  <si>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</si>
  <si>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</si>
  <si>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</si>
  <si>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</si>
  <si>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</si>
  <si>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</si>
  <si>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</si>
  <si>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</si>
  <si>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</si>
  <si>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</si>
  <si>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</si>
  <si>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</si>
  <si>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</si>
  <si>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</si>
  <si>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</si>
  <si>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</si>
  <si>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</si>
  <si>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</si>
  <si>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</si>
  <si>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</si>
  <si>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</si>
  <si>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</si>
  <si>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</si>
  <si>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</si>
  <si>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</si>
  <si>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</si>
  <si>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</si>
  <si>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</si>
  <si>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</si>
  <si>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</si>
  <si>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</si>
  <si>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</si>
  <si>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</si>
  <si>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</si>
  <si>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</si>
  <si>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</si>
  <si>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</si>
  <si>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</si>
  <si>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</si>
  <si>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</si>
  <si>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</si>
  <si>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</si>
  <si>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</si>
  <si>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</si>
  <si>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</si>
  <si>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</si>
  <si>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</si>
  <si>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</si>
  <si>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</si>
  <si>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</si>
  <si>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</si>
  <si>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</si>
  <si>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</si>
  <si>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</si>
  <si>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</si>
  <si>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</si>
  <si>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</si>
  <si>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</si>
  <si>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</si>
  <si>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</si>
  <si>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</si>
  <si>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</si>
  <si>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</si>
  <si>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</si>
  <si>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</si>
  <si>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</si>
  <si>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</si>
  <si>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</si>
  <si>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</si>
  <si>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</si>
  <si>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</si>
  <si>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</si>
  <si>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</si>
  <si>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</si>
  <si>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</si>
  <si>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</si>
  <si>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</si>
  <si>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</si>
  <si>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</si>
  <si>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</si>
  <si>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</si>
  <si>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</si>
  <si>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</si>
  <si>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</si>
  <si>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</si>
  <si>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</si>
  <si>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</si>
  <si>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</si>
  <si>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</si>
  <si>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</si>
  <si>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</si>
  <si>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</si>
  <si>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</si>
  <si>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</si>
  <si>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</si>
  <si>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</si>
  <si>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</si>
  <si>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</si>
  <si>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</si>
  <si>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</si>
  <si>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</si>
  <si>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</si>
  <si>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</si>
  <si>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</si>
  <si>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</si>
  <si>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</si>
  <si>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</si>
  <si>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</si>
  <si>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</si>
  <si>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</si>
  <si>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</si>
  <si>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</si>
  <si>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</si>
  <si>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</si>
  <si>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</si>
  <si>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</si>
  <si>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</si>
  <si>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</si>
  <si>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</si>
  <si>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</si>
  <si>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</si>
  <si>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</si>
  <si>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</si>
  <si>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</si>
  <si>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</si>
  <si>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</si>
  <si>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</si>
  <si>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</si>
  <si>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</si>
  <si>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</si>
  <si>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</si>
  <si>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</si>
  <si>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</si>
  <si>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</si>
  <si>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</si>
  <si>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</si>
  <si>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</si>
  <si>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</si>
  <si>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</si>
  <si>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</si>
  <si>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</si>
  <si>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</si>
  <si>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</si>
  <si>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</si>
  <si>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</si>
  <si>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</si>
  <si>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</si>
  <si>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</si>
  <si>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</si>
  <si>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</si>
  <si>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</si>
  <si>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</si>
  <si>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</si>
  <si>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</si>
  <si>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</si>
  <si>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</si>
  <si>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</si>
  <si>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</si>
  <si>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</si>
  <si>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</si>
  <si>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</si>
  <si>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</si>
  <si>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</si>
  <si>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</si>
  <si>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</si>
  <si>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</si>
  <si>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</si>
  <si>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</si>
  <si>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</si>
  <si>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</si>
  <si>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</si>
  <si>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</si>
  <si>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</si>
  <si>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</si>
  <si>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</si>
  <si>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</si>
  <si>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</si>
  <si>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</si>
  <si>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</si>
  <si>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</si>
  <si>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</si>
  <si>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</si>
  <si>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</si>
  <si>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</si>
  <si>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</si>
  <si>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</si>
  <si>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</si>
  <si>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</si>
  <si>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</si>
  <si>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</si>
  <si>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</si>
  <si>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</si>
  <si>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</si>
  <si>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</si>
  <si>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</si>
  <si>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</si>
  <si>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</si>
  <si>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</si>
  <si>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</si>
  <si>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</si>
  <si>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</si>
  <si>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</si>
  <si>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</si>
  <si>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</si>
  <si>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</si>
  <si>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</si>
  <si>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</si>
  <si>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</si>
  <si>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</si>
  <si>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</si>
  <si>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</si>
  <si>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</si>
  <si>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</si>
  <si>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</si>
  <si>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</si>
  <si>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</si>
  <si>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</si>
  <si>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</si>
  <si>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</si>
  <si>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</si>
  <si>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</si>
  <si>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</si>
  <si>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</si>
  <si>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</si>
  <si>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</si>
  <si>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</si>
  <si>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</si>
  <si>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</si>
  <si>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</si>
  <si>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</si>
  <si>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</si>
  <si>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</si>
  <si>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</si>
  <si>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</si>
  <si>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</si>
  <si>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</si>
  <si>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</si>
  <si>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</si>
  <si>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</si>
  <si>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</si>
  <si>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</si>
  <si>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</si>
  <si>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</si>
  <si>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</si>
  <si>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</si>
  <si>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</si>
  <si>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</si>
  <si>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</si>
  <si>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</si>
  <si>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</si>
  <si>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</si>
  <si>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</si>
  <si>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</si>
  <si>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</si>
  <si>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</si>
  <si>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</si>
  <si>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</si>
  <si>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</si>
  <si>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</si>
  <si>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</si>
  <si>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</si>
  <si>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</si>
  <si>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</si>
  <si>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</si>
  <si>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</si>
  <si>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</si>
  <si>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</si>
  <si>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</si>
  <si>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</si>
  <si>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</si>
  <si>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</si>
  <si>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</si>
  <si>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</si>
  <si>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</si>
  <si>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</si>
  <si>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</si>
  <si>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</si>
  <si>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</si>
  <si>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</si>
  <si>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</si>
  <si>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</si>
  <si>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</si>
  <si>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</si>
  <si>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</si>
  <si>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</si>
  <si>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</si>
  <si>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</si>
  <si>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</si>
  <si>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</si>
  <si>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</si>
  <si>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</si>
  <si>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</si>
  <si>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</si>
  <si>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</si>
  <si>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</si>
  <si>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</si>
  <si>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</si>
  <si>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</si>
  <si>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</si>
  <si>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</si>
  <si>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</si>
  <si>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</si>
  <si>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</si>
  <si>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</si>
  <si>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</si>
  <si>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</si>
  <si>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</si>
  <si>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</si>
  <si>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</si>
  <si>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</si>
  <si>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</si>
  <si>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</si>
  <si>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</si>
  <si>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</si>
  <si>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</si>
  <si>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</si>
  <si>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</si>
  <si>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</si>
  <si>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</si>
  <si>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</si>
  <si>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</si>
  <si>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</si>
  <si>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</si>
  <si>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</si>
  <si>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</si>
  <si>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</si>
  <si>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</si>
  <si>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</si>
  <si>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</si>
  <si>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</si>
  <si>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</si>
  <si>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</si>
  <si>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</si>
  <si>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</si>
  <si>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</si>
  <si>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</si>
  <si>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</si>
  <si>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</si>
  <si>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</si>
  <si>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</si>
  <si>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</si>
  <si>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</si>
  <si>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</si>
  <si>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</si>
  <si>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</si>
  <si>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</si>
  <si>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</si>
  <si>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</si>
  <si>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</si>
  <si>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</si>
  <si>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</si>
  <si>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</si>
  <si>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</si>
  <si>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</si>
  <si>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</si>
  <si>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</si>
  <si>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</si>
  <si>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</si>
  <si>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</si>
  <si>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</si>
  <si>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</si>
  <si>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</si>
  <si>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</si>
  <si>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</si>
  <si>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</si>
  <si>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</si>
  <si>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</si>
  <si>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</si>
  <si>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</si>
  <si>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</si>
  <si>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</si>
  <si>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</si>
  <si>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</si>
  <si>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</si>
  <si>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</si>
  <si>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</si>
  <si>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</si>
  <si>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</si>
  <si>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</si>
  <si>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</si>
  <si>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</si>
  <si>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</si>
  <si>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</si>
  <si>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</si>
  <si>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</si>
  <si>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</si>
  <si>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</si>
  <si>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</si>
  <si>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</si>
  <si>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</si>
  <si>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</si>
  <si>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</si>
  <si>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</si>
  <si>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</si>
  <si>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</si>
  <si>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</si>
  <si>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</si>
  <si>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</si>
  <si>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</si>
  <si>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</si>
  <si>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</si>
  <si>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</si>
  <si>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</si>
  <si>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</si>
  <si>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</si>
  <si>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</si>
  <si>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</si>
  <si>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</si>
  <si>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</si>
  <si>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</si>
  <si>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</si>
  <si>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</si>
  <si>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</si>
  <si>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</si>
  <si>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</si>
  <si>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</si>
  <si>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</si>
  <si>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</si>
  <si>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</si>
  <si>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</si>
  <si>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</si>
  <si>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</si>
  <si>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</si>
  <si>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</si>
  <si>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</si>
  <si>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</si>
  <si>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</si>
  <si>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</si>
  <si>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</si>
  <si>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</si>
  <si>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</si>
  <si>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</si>
  <si>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</si>
  <si>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</si>
  <si>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</si>
  <si>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</si>
  <si>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</si>
  <si>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</si>
  <si>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</si>
  <si>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</si>
  <si>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</si>
  <si>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</si>
  <si>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</si>
  <si>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</si>
  <si>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</si>
  <si>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</si>
  <si>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</si>
  <si>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</si>
  <si>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</si>
  <si>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</si>
  <si>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</si>
  <si>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</si>
  <si>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</si>
  <si>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</si>
  <si>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</si>
  <si>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</si>
  <si>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</si>
  <si>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</si>
  <si>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</si>
  <si>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</si>
  <si>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</si>
  <si>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</si>
  <si>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</si>
  <si>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</si>
  <si>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</si>
  <si>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</si>
  <si>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</si>
  <si>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</si>
  <si>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</si>
  <si>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</si>
  <si>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</si>
  <si>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</si>
  <si>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</si>
  <si>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</si>
  <si>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</si>
  <si>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</si>
  <si>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</si>
  <si>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</si>
  <si>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</si>
  <si>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</si>
  <si>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</si>
  <si>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</si>
  <si>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</si>
  <si>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</si>
  <si>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</si>
  <si>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</si>
  <si>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</si>
  <si>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</si>
  <si>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</si>
  <si>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</si>
  <si>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</si>
  <si>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</si>
  <si>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</si>
  <si>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</si>
  <si>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</si>
  <si>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</si>
  <si>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</si>
  <si>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</si>
  <si>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</si>
  <si>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</si>
  <si>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</si>
  <si>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</si>
  <si>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</si>
  <si>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</si>
  <si>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</si>
  <si>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</si>
  <si>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</si>
  <si>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</si>
  <si>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</si>
  <si>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</si>
  <si>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</si>
  <si>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</si>
  <si>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</si>
  <si>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</si>
  <si>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</si>
  <si>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</si>
  <si>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</si>
  <si>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</si>
  <si>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</si>
  <si>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</si>
  <si>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</si>
  <si>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</si>
  <si>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</si>
  <si>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</si>
  <si>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</si>
  <si>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</si>
  <si>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</si>
  <si>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</si>
  <si>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</si>
  <si>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</si>
  <si>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</si>
  <si>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</si>
  <si>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</si>
  <si>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</si>
  <si>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</si>
  <si>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</si>
  <si>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</si>
  <si>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</si>
  <si>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</si>
  <si>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</si>
  <si>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</si>
  <si>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</si>
  <si>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</si>
  <si>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</si>
  <si>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</si>
  <si>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</si>
  <si>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</si>
  <si>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</si>
  <si>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</si>
  <si>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</si>
  <si>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</si>
  <si>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</si>
  <si>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</si>
  <si>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</si>
  <si>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</si>
  <si>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</si>
  <si>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</si>
  <si>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</si>
  <si>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</si>
  <si>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</si>
  <si>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</si>
  <si>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</si>
  <si>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</si>
  <si>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</si>
  <si>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</si>
  <si>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</si>
  <si>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</si>
  <si>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</si>
  <si>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</si>
  <si>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</si>
  <si>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</si>
  <si>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</si>
  <si>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</si>
  <si>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</si>
  <si>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</si>
  <si>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</si>
  <si>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</si>
  <si>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</si>
  <si>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</si>
  <si>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</si>
  <si>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</si>
  <si>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</si>
  <si>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</si>
  <si>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</si>
  <si>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</si>
  <si>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</si>
  <si>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</si>
  <si>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</si>
  <si>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</si>
  <si>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</si>
  <si>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</si>
  <si>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</si>
  <si>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</si>
  <si>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</si>
  <si>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</si>
  <si>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</si>
  <si>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</si>
  <si>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</si>
  <si>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</si>
  <si>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</si>
  <si>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</si>
  <si>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</si>
  <si>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</si>
  <si>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</si>
  <si>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</si>
  <si>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</si>
  <si>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</si>
  <si>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</si>
  <si>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</si>
  <si>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</si>
  <si>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</si>
  <si>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</si>
  <si>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</si>
  <si>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</si>
  <si>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</si>
  <si>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</si>
  <si>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</si>
  <si>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</si>
  <si>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</si>
  <si>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</si>
  <si>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</si>
  <si>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</si>
  <si>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</si>
  <si>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</si>
  <si>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</si>
  <si>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</si>
  <si>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</si>
  <si>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</si>
  <si>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</si>
  <si>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</si>
  <si>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</si>
  <si>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</si>
  <si>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</si>
  <si>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</si>
  <si>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</si>
  <si>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</si>
  <si>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</si>
  <si>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</si>
  <si>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</si>
  <si>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</si>
  <si>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</si>
  <si>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</si>
  <si>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</si>
  <si>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</si>
  <si>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</si>
  <si>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</si>
  <si>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</si>
  <si>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</si>
  <si>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</si>
  <si>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</si>
  <si>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</si>
  <si>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</si>
  <si>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</si>
  <si>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</si>
  <si>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</si>
  <si>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</si>
  <si>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</si>
  <si>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</si>
  <si>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</si>
  <si>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</si>
  <si>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</si>
  <si>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</si>
  <si>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</si>
  <si>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</si>
  <si>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</si>
  <si>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</si>
  <si>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</si>
  <si>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</si>
  <si>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</si>
  <si>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</si>
  <si>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</si>
  <si>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</si>
  <si>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</si>
  <si>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</si>
  <si>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</si>
  <si>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</si>
  <si>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</si>
  <si>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</si>
  <si>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</si>
  <si>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</si>
  <si>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</si>
  <si>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</si>
  <si>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</si>
  <si>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</si>
  <si>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</si>
  <si>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</si>
  <si>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</si>
  <si>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</si>
  <si>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</si>
  <si>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</si>
  <si>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</si>
  <si>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</si>
  <si>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</si>
  <si>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</si>
  <si>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</si>
  <si>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</si>
  <si>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</si>
  <si>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</si>
  <si>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</si>
  <si>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</si>
  <si>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</si>
  <si>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</si>
  <si>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</si>
  <si>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</si>
  <si>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</si>
  <si>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</si>
  <si>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</si>
  <si>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</si>
  <si>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</si>
  <si>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</si>
  <si>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</si>
  <si>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</si>
  <si>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</si>
  <si>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</si>
  <si>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</si>
  <si>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</si>
  <si>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</si>
  <si>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</si>
  <si>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</si>
  <si>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</si>
  <si>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</si>
  <si>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</si>
  <si>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</si>
  <si>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</si>
  <si>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</si>
  <si>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</si>
  <si>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</si>
  <si>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</si>
  <si>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</si>
  <si>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</si>
  <si>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</si>
  <si>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</si>
  <si>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</si>
  <si>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</si>
  <si>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</si>
  <si>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</si>
  <si>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</si>
  <si>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</si>
  <si>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</si>
  <si>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</si>
  <si>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</si>
  <si>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</si>
  <si>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</si>
  <si>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</si>
  <si>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</si>
  <si>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</si>
  <si>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</si>
  <si>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</si>
  <si>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</si>
  <si>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</si>
  <si>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</si>
  <si>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</si>
  <si>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</si>
  <si>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</si>
  <si>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</si>
  <si>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</si>
  <si>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</si>
  <si>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</si>
  <si>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</si>
  <si>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</si>
  <si>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</si>
  <si>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</si>
  <si>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</si>
  <si>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</si>
  <si>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</si>
  <si>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</si>
  <si>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</si>
  <si>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</si>
  <si>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</si>
  <si>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</si>
  <si>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</si>
  <si>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</si>
  <si>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</si>
  <si>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</si>
  <si>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</si>
  <si>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</si>
  <si>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</si>
  <si>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</si>
  <si>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</si>
  <si>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</si>
  <si>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</si>
  <si>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</si>
  <si>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</si>
  <si>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</si>
  <si>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</si>
  <si>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</si>
  <si>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</si>
  <si>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</si>
  <si>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</si>
  <si>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</si>
  <si>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</si>
  <si>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</si>
  <si>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</si>
  <si>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</si>
  <si>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</si>
  <si>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</si>
  <si>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</si>
  <si>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</si>
  <si>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</si>
  <si>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</si>
  <si>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</si>
  <si>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</si>
  <si>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</si>
  <si>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</si>
  <si>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</si>
  <si>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</si>
  <si>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</si>
  <si>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</si>
  <si>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</si>
  <si>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</si>
  <si>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</si>
  <si>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</si>
  <si>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</si>
  <si>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</si>
  <si>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</si>
  <si>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</si>
  <si>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</si>
  <si>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</si>
  <si>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</si>
  <si>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</si>
  <si>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</si>
  <si>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</si>
  <si>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</si>
  <si>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</si>
  <si>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</si>
  <si>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</si>
  <si>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</si>
  <si>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</si>
  <si>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</si>
  <si>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</si>
  <si>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</si>
  <si>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</si>
  <si>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</si>
  <si>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</si>
  <si>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</si>
  <si>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</si>
  <si>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</si>
  <si>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</si>
  <si>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</si>
  <si>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</si>
  <si>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</si>
  <si>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</si>
  <si>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</si>
  <si>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</si>
  <si>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</si>
  <si>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</si>
  <si>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</si>
  <si>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</si>
  <si>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</si>
  <si>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</si>
  <si>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</si>
  <si>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</si>
  <si>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</si>
  <si>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</si>
  <si>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</si>
  <si>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</si>
  <si>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</si>
  <si>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</si>
  <si>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</si>
  <si>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</si>
  <si>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</si>
  <si>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</si>
  <si>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</si>
  <si>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</si>
  <si>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</si>
  <si>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</si>
  <si>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</si>
  <si>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</si>
  <si>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</si>
  <si>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</si>
  <si>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</si>
  <si>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</si>
  <si>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</si>
  <si>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</si>
  <si>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</si>
  <si>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</si>
  <si>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</si>
  <si>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</si>
  <si>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</si>
  <si>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</si>
  <si>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</si>
  <si>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</si>
  <si>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</si>
  <si>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</si>
  <si>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</si>
  <si>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</si>
  <si>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</si>
  <si>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</si>
  <si>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</si>
  <si>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</si>
  <si>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</si>
  <si>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</si>
  <si>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</si>
  <si>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</si>
  <si>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</si>
  <si>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</si>
  <si>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</si>
  <si>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</si>
  <si>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</si>
  <si>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</si>
  <si>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</si>
  <si>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</si>
  <si>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</si>
  <si>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</si>
  <si>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</si>
  <si>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</si>
  <si>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</si>
  <si>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</si>
  <si>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</si>
  <si>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</si>
  <si>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</si>
  <si>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</si>
  <si>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</si>
  <si>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</si>
  <si>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</si>
  <si>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</si>
  <si>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</si>
  <si>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</si>
  <si>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</si>
  <si>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</si>
  <si>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</si>
  <si>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</si>
  <si>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</si>
  <si>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</si>
  <si>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</si>
  <si>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</si>
  <si>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</si>
  <si>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</si>
  <si>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</si>
  <si>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</si>
  <si>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</si>
  <si>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</si>
  <si>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</si>
  <si>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</si>
  <si>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</si>
  <si>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</si>
  <si>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</si>
  <si>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</si>
  <si>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</si>
  <si>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</si>
  <si>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</si>
  <si>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</si>
  <si>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</si>
  <si>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</si>
  <si>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</si>
  <si>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</si>
  <si>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</si>
  <si>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</si>
  <si>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</si>
  <si>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</si>
  <si>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</si>
  <si>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</si>
  <si>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</si>
  <si>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</si>
  <si>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</si>
  <si>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</si>
  <si>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</si>
  <si>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</si>
  <si>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</si>
  <si>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</si>
  <si>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</si>
  <si>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</si>
  <si>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</si>
  <si>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</si>
  <si>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</si>
  <si>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</si>
  <si>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</si>
  <si>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</si>
  <si>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</si>
  <si>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</si>
  <si>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</si>
  <si>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</si>
  <si>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</si>
  <si>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</si>
  <si>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</si>
  <si>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</si>
  <si>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</si>
  <si>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</si>
  <si>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</si>
  <si>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</si>
  <si>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</si>
  <si>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</si>
  <si>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</si>
  <si>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</si>
  <si>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</si>
  <si>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</si>
  <si>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</si>
  <si>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</si>
  <si>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</si>
  <si>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</si>
  <si>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</si>
  <si>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</si>
  <si>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</si>
  <si>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</si>
  <si>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</si>
  <si>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</si>
  <si>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</si>
  <si>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</si>
  <si>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</si>
  <si>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</si>
  <si>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</si>
  <si>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</si>
  <si>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</si>
  <si>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</si>
  <si>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</si>
  <si>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</si>
  <si>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</si>
  <si>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</si>
  <si>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</si>
  <si>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</si>
  <si>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</si>
  <si>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</si>
  <si>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</si>
  <si>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</si>
  <si>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</si>
  <si>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</si>
  <si>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</si>
  <si>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</si>
  <si>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</si>
  <si>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</si>
  <si>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</si>
  <si>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</si>
  <si>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</si>
  <si>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</si>
  <si>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</si>
  <si>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</si>
  <si>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</si>
  <si>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</si>
  <si>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</si>
  <si>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</si>
  <si>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</si>
  <si>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</si>
  <si>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</si>
  <si>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</si>
  <si>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</si>
  <si>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</si>
  <si>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</si>
  <si>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</si>
  <si>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</si>
  <si>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</si>
  <si>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</si>
  <si>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</si>
  <si>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</si>
  <si>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</si>
  <si>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</si>
  <si>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</si>
  <si>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</si>
  <si>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</si>
  <si>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</si>
  <si>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</si>
  <si>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</si>
  <si>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</si>
  <si>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</si>
  <si>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</si>
  <si>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</si>
  <si>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</si>
  <si>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</si>
  <si>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</si>
  <si>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</si>
  <si>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</si>
  <si>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</si>
  <si>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</si>
  <si>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</si>
  <si>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</si>
  <si>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</si>
  <si>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</si>
  <si>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</si>
  <si>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</si>
  <si>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</si>
  <si>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</si>
  <si>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</si>
  <si>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</si>
  <si>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</si>
  <si>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</si>
  <si>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</si>
  <si>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</si>
  <si>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</si>
  <si>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</si>
  <si>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</si>
  <si>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</si>
  <si>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</si>
  <si>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</si>
  <si>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</si>
  <si>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</si>
  <si>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</si>
  <si>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</si>
  <si>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</si>
  <si>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</si>
  <si>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</si>
  <si>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</si>
  <si>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</si>
  <si>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</si>
  <si>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</si>
  <si>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</si>
  <si>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</si>
  <si>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</si>
  <si>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</si>
  <si>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</si>
  <si>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</si>
  <si>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</si>
  <si>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</si>
  <si>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</si>
  <si>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</si>
  <si>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</si>
  <si>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</si>
  <si>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</si>
  <si>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</si>
  <si>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</si>
  <si>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</si>
  <si>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</si>
  <si>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</si>
  <si>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</si>
  <si>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</si>
  <si>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</si>
  <si>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</si>
  <si>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</si>
  <si>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</si>
  <si>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</si>
  <si>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</si>
  <si>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</si>
  <si>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</si>
  <si>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</si>
  <si>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</si>
  <si>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</si>
  <si>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</si>
  <si>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</si>
  <si>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</si>
  <si>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</si>
  <si>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</si>
  <si>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</si>
  <si>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</si>
  <si>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</si>
  <si>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</si>
  <si>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</si>
  <si>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</si>
  <si>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</si>
  <si>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</si>
  <si>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</si>
  <si>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</si>
  <si>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</si>
  <si>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</si>
  <si>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</si>
  <si>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</si>
  <si>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</si>
  <si>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</si>
  <si>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</si>
  <si>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</si>
  <si>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</si>
  <si>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</si>
  <si>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</si>
  <si>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</si>
  <si>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</si>
  <si>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</si>
  <si>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</si>
  <si>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</si>
  <si>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</si>
  <si>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</si>
  <si>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</si>
  <si>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</si>
  <si>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</si>
  <si>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</si>
  <si>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</si>
  <si>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</si>
  <si>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</si>
  <si>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</si>
  <si>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</si>
  <si>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</si>
  <si>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</si>
  <si>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</si>
  <si>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</si>
  <si>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</si>
  <si>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</si>
  <si>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</si>
  <si>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</si>
  <si>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</si>
  <si>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</si>
  <si>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</si>
  <si>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</si>
  <si>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</si>
  <si>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</si>
  <si>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</si>
  <si>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</si>
  <si>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</si>
  <si>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</si>
  <si>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</si>
  <si>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</si>
  <si>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</si>
  <si>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</si>
  <si>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</si>
  <si>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</si>
  <si>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</si>
  <si>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</si>
  <si>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</si>
  <si>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</si>
  <si>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</si>
  <si>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</si>
  <si>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</si>
  <si>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</si>
  <si>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</si>
  <si>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</si>
  <si>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</si>
  <si>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</si>
  <si>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</si>
  <si>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</si>
  <si>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</si>
  <si>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</si>
  <si>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</si>
  <si>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</si>
  <si>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</si>
  <si>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</si>
  <si>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</si>
  <si>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</si>
  <si>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</si>
  <si>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</si>
  <si>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</si>
  <si>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</si>
  <si>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</si>
  <si>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</si>
  <si>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</si>
  <si>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</si>
  <si>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</si>
  <si>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</si>
  <si>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</si>
  <si>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</si>
  <si>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</si>
  <si>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</si>
  <si>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</si>
  <si>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</si>
  <si>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</si>
  <si>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</si>
  <si>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</si>
  <si>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</si>
  <si>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</si>
  <si>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</si>
  <si>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</si>
  <si>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</si>
  <si>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</si>
  <si>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</si>
  <si>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</si>
  <si>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</si>
  <si>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</si>
  <si>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</si>
  <si>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</si>
  <si>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</si>
  <si>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</si>
  <si>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</si>
  <si>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</si>
  <si>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</si>
  <si>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</si>
  <si>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</si>
  <si>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</si>
  <si>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</si>
  <si>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</si>
  <si>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</si>
  <si>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</si>
  <si>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</si>
  <si>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</si>
  <si>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</si>
  <si>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</si>
  <si>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</si>
  <si>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</si>
  <si>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</si>
  <si>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</si>
  <si>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</si>
  <si>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</si>
  <si>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</si>
  <si>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</si>
  <si>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</si>
  <si>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</si>
  <si>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</si>
  <si>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</si>
  <si>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</si>
  <si>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</si>
  <si>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</si>
  <si>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</si>
  <si>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</si>
  <si>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</si>
  <si>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</si>
  <si>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</si>
  <si>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</si>
  <si>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</si>
  <si>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</si>
  <si>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</si>
  <si>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</si>
  <si>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</si>
  <si>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</si>
  <si>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</si>
  <si>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</si>
  <si>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</si>
  <si>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</si>
  <si>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</si>
  <si>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</si>
  <si>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</si>
  <si>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</si>
  <si>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</si>
  <si>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</si>
  <si>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</si>
  <si>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</si>
  <si>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</si>
  <si>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</si>
  <si>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</si>
  <si>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</si>
  <si>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</si>
  <si>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</si>
  <si>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</si>
  <si>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</si>
  <si>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</si>
  <si>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</si>
  <si>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</si>
  <si>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</si>
  <si>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</si>
  <si>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</si>
  <si>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</si>
  <si>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</si>
  <si>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</si>
  <si>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</si>
  <si>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</si>
  <si>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</si>
  <si>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</si>
  <si>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</si>
  <si>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</si>
  <si>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</si>
  <si>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</si>
  <si>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</si>
  <si>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</si>
  <si>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</si>
  <si>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</si>
  <si>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</si>
  <si>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</si>
  <si>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</si>
  <si>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</si>
  <si>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</si>
  <si>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</si>
  <si>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</si>
  <si>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</si>
  <si>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</si>
  <si>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</si>
  <si>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</si>
  <si>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</si>
  <si>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</si>
  <si>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</si>
  <si>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</si>
  <si>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</si>
  <si>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</si>
  <si>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</si>
  <si>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</si>
  <si>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</si>
  <si>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</si>
  <si>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</si>
  <si>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</si>
  <si>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</si>
  <si>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</si>
  <si>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</si>
  <si>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</si>
  <si>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</si>
  <si>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</si>
  <si>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</si>
  <si>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</si>
  <si>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</si>
  <si>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</si>
  <si>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</si>
  <si>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</si>
  <si>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</si>
  <si>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</si>
  <si>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</si>
  <si>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</si>
  <si>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</si>
  <si>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</si>
  <si>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</si>
  <si>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</si>
  <si>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</si>
  <si>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</si>
  <si>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</si>
  <si>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</si>
  <si>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</si>
  <si>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</si>
  <si>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</si>
  <si>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</si>
  <si>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</si>
  <si>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</si>
  <si>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</si>
  <si>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</si>
  <si>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</si>
  <si>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</si>
  <si>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</si>
  <si>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</si>
  <si>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</si>
  <si>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</si>
  <si>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</si>
  <si>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</si>
  <si>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</si>
  <si>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</si>
  <si>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</si>
  <si>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</si>
  <si>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</si>
  <si>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</si>
  <si>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</si>
  <si>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</si>
  <si>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</si>
  <si>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</si>
  <si>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</si>
  <si>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</si>
  <si>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</si>
  <si>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</si>
  <si>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</si>
  <si>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</si>
  <si>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</si>
  <si>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</si>
  <si>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</si>
  <si>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</si>
  <si>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</si>
  <si>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</si>
  <si>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</si>
  <si>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</si>
  <si>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</si>
  <si>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</si>
  <si>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</si>
  <si>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</si>
  <si>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</si>
  <si>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</si>
  <si>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</si>
  <si>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</si>
  <si>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</si>
  <si>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</si>
  <si>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</si>
  <si>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</si>
  <si>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</si>
  <si>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</si>
  <si>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</si>
  <si>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</si>
  <si>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</si>
  <si>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</si>
  <si>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</si>
  <si>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</si>
  <si>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</si>
  <si>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</si>
  <si>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</si>
  <si>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</si>
  <si>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</si>
  <si>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</si>
  <si>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</si>
  <si>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</si>
  <si>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</si>
  <si>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</si>
  <si>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</si>
  <si>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</si>
  <si>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</si>
  <si>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</si>
  <si>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</si>
  <si>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</si>
  <si>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</si>
  <si>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</si>
  <si>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</si>
  <si>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</si>
  <si>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</si>
  <si>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</si>
  <si>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</si>
  <si>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</si>
  <si>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</si>
  <si>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</si>
  <si>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</si>
  <si>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</si>
  <si>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</si>
  <si>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</si>
  <si>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</si>
  <si>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</si>
  <si>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</si>
  <si>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</si>
  <si>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</si>
  <si>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</si>
  <si>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</si>
  <si>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</si>
  <si>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</si>
  <si>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</si>
  <si>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</si>
  <si>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</si>
  <si>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</si>
  <si>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</si>
  <si>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</si>
  <si>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</si>
  <si>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</si>
  <si>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</si>
  <si>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</si>
  <si>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</si>
  <si>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</si>
  <si>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</si>
  <si>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</si>
  <si>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</si>
  <si>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</si>
  <si>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</si>
  <si>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</si>
  <si>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</si>
  <si>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</si>
  <si>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</si>
  <si>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</si>
  <si>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</si>
  <si>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</si>
  <si>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</si>
  <si>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</si>
  <si>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</si>
  <si>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</si>
  <si>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</si>
  <si>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</si>
  <si>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</si>
  <si>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</si>
  <si>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</si>
  <si>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</si>
  <si>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</si>
  <si>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</si>
  <si>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</si>
  <si>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</si>
  <si>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</si>
  <si>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</si>
  <si>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</si>
  <si>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</si>
  <si>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</si>
  <si>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</si>
  <si>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</si>
  <si>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</si>
  <si>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</si>
  <si>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</si>
  <si>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</si>
  <si>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</si>
  <si>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</si>
  <si>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</si>
  <si>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</si>
  <si>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</si>
  <si>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</si>
  <si>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</si>
  <si>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</si>
  <si>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</si>
  <si>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</si>
  <si>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</si>
  <si>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</si>
  <si>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</si>
  <si>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</si>
  <si>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</si>
  <si>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</si>
  <si>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</si>
  <si>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</si>
  <si>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</si>
  <si>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</si>
  <si>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</si>
  <si>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</si>
  <si>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</si>
  <si>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</si>
  <si>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</si>
  <si>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</si>
  <si>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</si>
  <si>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</si>
  <si>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</si>
  <si>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</si>
  <si>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</si>
  <si>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</si>
  <si>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</si>
  <si>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</si>
  <si>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</si>
  <si>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</si>
  <si>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</si>
  <si>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</si>
  <si>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</si>
  <si>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</si>
  <si>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</si>
  <si>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</si>
  <si>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</si>
  <si>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</si>
  <si>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</si>
  <si>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</si>
  <si>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</si>
  <si>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</si>
  <si>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</si>
  <si>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</si>
  <si>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</si>
  <si>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</si>
  <si>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</si>
  <si>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</si>
  <si>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</si>
  <si>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</si>
  <si>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</si>
  <si>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</si>
  <si>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</si>
  <si>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</si>
  <si>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</si>
  <si>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</si>
  <si>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</si>
  <si>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</si>
  <si>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</si>
  <si>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</si>
  <si>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</si>
  <si>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</si>
  <si>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</si>
  <si>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</si>
  <si>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</si>
  <si>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</si>
  <si>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</si>
  <si>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</si>
  <si>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</si>
  <si>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</si>
  <si>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</si>
  <si>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</si>
  <si>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</si>
  <si>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</si>
  <si>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</si>
  <si>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</si>
  <si>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</si>
  <si>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</si>
  <si>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</si>
  <si>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</si>
  <si>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</si>
  <si>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</si>
  <si>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</si>
  <si>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</si>
  <si>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</si>
  <si>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</si>
  <si>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</si>
  <si>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</si>
  <si>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</si>
  <si>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</si>
  <si>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</si>
  <si>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</si>
  <si>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</si>
  <si>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</si>
  <si>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</si>
  <si>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</si>
  <si>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</si>
  <si>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</si>
  <si>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</si>
  <si>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</si>
  <si>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</si>
  <si>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</si>
  <si>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</si>
  <si>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</si>
  <si>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</si>
  <si>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</si>
  <si>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</si>
  <si>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</si>
  <si>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</si>
  <si>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</si>
  <si>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</si>
  <si>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</si>
  <si>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</si>
  <si>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</si>
  <si>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</si>
  <si>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</si>
  <si>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</si>
  <si>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</si>
  <si>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</si>
  <si>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</si>
  <si>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</si>
  <si>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</si>
  <si>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</si>
  <si>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</si>
  <si>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</si>
  <si>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</si>
  <si>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</si>
  <si>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</si>
  <si>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</si>
  <si>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</si>
  <si>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</si>
  <si>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</si>
  <si>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</si>
  <si>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</si>
  <si>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</si>
  <si>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</si>
  <si>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</si>
  <si>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</si>
  <si>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</si>
  <si>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</si>
  <si>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</si>
  <si>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</si>
  <si>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</si>
  <si>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</si>
  <si>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</si>
  <si>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</si>
  <si>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</si>
  <si>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</si>
  <si>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</si>
  <si>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</si>
  <si>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</si>
  <si>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</si>
  <si>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</si>
  <si>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</si>
  <si>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</si>
  <si>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</si>
  <si>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</si>
  <si>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</si>
  <si>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</si>
  <si>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</si>
  <si>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</si>
  <si>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</si>
  <si>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</si>
  <si>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</si>
  <si>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</si>
  <si>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</si>
  <si>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</si>
  <si>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</si>
  <si>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</si>
  <si>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</si>
  <si>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</si>
  <si>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</si>
  <si>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</si>
  <si>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</si>
  <si>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</si>
  <si>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</si>
  <si>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</si>
  <si>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</si>
  <si>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</si>
  <si>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</si>
  <si>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</si>
  <si>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</si>
  <si>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</si>
  <si>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</si>
  <si>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</si>
  <si>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</si>
  <si>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</si>
  <si>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</si>
  <si>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</si>
  <si>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</si>
  <si>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</si>
  <si>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</si>
  <si>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</si>
  <si>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</si>
  <si>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</si>
  <si>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</si>
  <si>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</si>
  <si>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</si>
  <si>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</si>
  <si>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</si>
  <si>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</si>
  <si>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</si>
  <si>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</si>
  <si>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</si>
  <si>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</si>
  <si>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</si>
  <si>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</si>
  <si>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</si>
  <si>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</si>
  <si>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</si>
  <si>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</si>
  <si>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</si>
  <si>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</si>
  <si>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</si>
  <si>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</si>
  <si>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</si>
  <si>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</si>
  <si>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</si>
  <si>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</si>
  <si>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</si>
  <si>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</si>
  <si>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</si>
  <si>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</si>
  <si>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</si>
  <si>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</si>
  <si>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</si>
  <si>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</si>
  <si>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</si>
  <si>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</si>
  <si>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</si>
  <si>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</si>
  <si>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</si>
  <si>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</si>
  <si>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</si>
  <si>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</si>
  <si>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</si>
  <si>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</si>
  <si>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</si>
  <si>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</si>
  <si>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</si>
  <si>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</si>
  <si>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</si>
  <si>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</si>
  <si>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</si>
  <si>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</si>
  <si>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</si>
  <si>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</si>
  <si>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</si>
  <si>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</si>
  <si>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</si>
  <si>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</si>
  <si>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</si>
  <si>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</si>
  <si>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</si>
  <si>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</si>
  <si>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</si>
  <si>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</si>
  <si>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</si>
  <si>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</si>
  <si>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</si>
  <si>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</si>
  <si>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</si>
  <si>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</si>
  <si>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</si>
  <si>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</si>
  <si>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</si>
  <si>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</si>
  <si>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</si>
  <si>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</si>
  <si>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</si>
  <si>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</si>
  <si>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</si>
  <si>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</si>
  <si>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</si>
  <si>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</si>
  <si>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</si>
  <si>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</si>
  <si>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</si>
  <si>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</si>
  <si>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</si>
  <si>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</si>
  <si>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</si>
  <si>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</si>
  <si>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</si>
  <si>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</si>
  <si>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</si>
  <si>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</si>
  <si>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</si>
  <si>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</si>
  <si>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</si>
  <si>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</si>
  <si>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</si>
  <si>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</si>
  <si>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</si>
  <si>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</si>
  <si>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</si>
  <si>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</si>
  <si>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</si>
  <si>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</si>
  <si>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</si>
  <si>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</si>
  <si>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</si>
  <si>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</si>
  <si>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</si>
  <si>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</si>
  <si>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</si>
  <si>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</si>
  <si>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</si>
  <si>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</si>
  <si>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</si>
  <si>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</si>
  <si>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</si>
  <si>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</si>
  <si>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</si>
  <si>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</si>
  <si>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</si>
  <si>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</si>
  <si>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</si>
  <si>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</si>
  <si>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</si>
  <si>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</si>
  <si>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</si>
  <si>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</si>
  <si>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</si>
  <si>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</si>
  <si>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</si>
  <si>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</si>
  <si>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</si>
  <si>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</si>
  <si>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</si>
  <si>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</si>
  <si>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</si>
  <si>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</si>
  <si>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</si>
  <si>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</si>
  <si>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</si>
  <si>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</si>
  <si>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</si>
  <si>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</si>
  <si>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</si>
  <si>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</si>
  <si>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</si>
  <si>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</si>
  <si>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</si>
  <si>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</si>
  <si>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</si>
  <si>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</si>
  <si>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</si>
  <si>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</si>
  <si>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</si>
  <si>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</si>
  <si>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</si>
  <si>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</si>
  <si>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</si>
  <si>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</si>
  <si>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</si>
  <si>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</si>
  <si>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</si>
  <si>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</si>
  <si>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</si>
  <si>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</si>
  <si>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</si>
  <si>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</si>
  <si>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</si>
  <si>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</si>
  <si>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</si>
  <si>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</si>
  <si>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</si>
  <si>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</si>
  <si>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</si>
  <si>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</si>
  <si>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</si>
  <si>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</si>
  <si>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</si>
  <si>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</si>
  <si>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</si>
  <si>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</si>
  <si>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</si>
  <si>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</si>
  <si>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</si>
  <si>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</si>
  <si>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</si>
  <si>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</si>
  <si>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</si>
  <si>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</si>
  <si>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</si>
  <si>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</si>
  <si>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</si>
  <si>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</si>
  <si>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</si>
  <si>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</si>
  <si>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</si>
  <si>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</si>
  <si>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</si>
  <si>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</si>
  <si>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</si>
  <si>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</si>
  <si>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</si>
  <si>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</si>
  <si>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</si>
  <si>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</si>
  <si>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</si>
  <si>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</si>
  <si>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</si>
  <si>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</si>
  <si>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</si>
  <si>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</si>
  <si>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</si>
  <si>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</si>
  <si>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</si>
  <si>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</si>
  <si>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</si>
  <si>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</si>
  <si>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</si>
  <si>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</si>
  <si>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</si>
  <si>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</si>
  <si>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</si>
  <si>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</si>
  <si>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</si>
  <si>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</si>
  <si>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</si>
  <si>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</si>
  <si>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</si>
  <si>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</si>
  <si>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</si>
  <si>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</si>
  <si>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</si>
  <si>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</si>
  <si>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</si>
  <si>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</si>
  <si>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</si>
  <si>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</si>
  <si>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</si>
  <si>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</si>
  <si>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</si>
  <si>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</si>
  <si>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</si>
  <si>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</si>
  <si>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</si>
  <si>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</si>
  <si>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</si>
  <si>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</si>
  <si>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</si>
  <si>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</si>
  <si>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</si>
  <si>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</si>
  <si>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</si>
  <si>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</si>
  <si>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</si>
  <si>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</si>
  <si>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</si>
  <si>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</si>
  <si>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</si>
  <si>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</si>
  <si>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</si>
  <si>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</si>
  <si>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</si>
  <si>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</si>
  <si>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</si>
  <si>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</si>
  <si>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</si>
  <si>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</si>
  <si>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</si>
  <si>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</si>
  <si>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</si>
  <si>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</si>
  <si>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</si>
  <si>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</si>
  <si>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</si>
  <si>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</si>
  <si>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</si>
  <si>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</si>
  <si>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</si>
  <si>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</si>
  <si>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</si>
  <si>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</si>
  <si>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</si>
  <si>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</si>
  <si>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</si>
  <si>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</si>
  <si>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</si>
  <si>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</si>
  <si>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</si>
  <si>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</si>
  <si>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</si>
  <si>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</si>
  <si>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</si>
  <si>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</si>
  <si>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</si>
  <si>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</si>
  <si>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</si>
  <si>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</si>
  <si>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</si>
  <si>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</si>
  <si>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</si>
  <si>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</si>
  <si>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</si>
  <si>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</si>
  <si>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</si>
  <si>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</si>
  <si>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</si>
  <si>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</si>
  <si>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</si>
  <si>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</si>
  <si>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</si>
  <si>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</si>
  <si>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</si>
  <si>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</si>
  <si>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</si>
  <si>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</si>
  <si>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</si>
  <si>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</si>
  <si>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</si>
  <si>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</si>
  <si>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</si>
  <si>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</si>
  <si>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</si>
  <si>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</si>
  <si>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</si>
  <si>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</si>
  <si>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</si>
  <si>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</si>
  <si>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</si>
  <si>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</si>
  <si>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</si>
  <si>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</si>
  <si>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</si>
  <si>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</si>
  <si>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</si>
  <si>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</si>
  <si>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</si>
  <si>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</si>
  <si>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</si>
  <si>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</si>
  <si>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</si>
  <si>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</si>
  <si>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</si>
  <si>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</si>
  <si>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</si>
  <si>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</si>
  <si>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</si>
  <si>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</si>
  <si>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</si>
  <si>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</si>
  <si>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</si>
  <si>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</si>
  <si>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</si>
  <si>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</si>
  <si>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</si>
  <si>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</si>
  <si>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</si>
  <si>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</si>
  <si>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</si>
  <si>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</si>
  <si>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</si>
  <si>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</si>
  <si>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</si>
  <si>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</si>
  <si>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</si>
  <si>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</si>
  <si>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</si>
  <si>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</si>
  <si>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</si>
  <si>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</si>
  <si>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</si>
  <si>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</si>
  <si>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</si>
  <si>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</si>
  <si>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</si>
  <si>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</si>
  <si>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</si>
  <si>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</si>
  <si>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</si>
  <si>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</si>
  <si>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</si>
  <si>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</si>
  <si>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</si>
  <si>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</si>
  <si>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</si>
  <si>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</si>
  <si>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</si>
  <si>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</si>
  <si>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</si>
  <si>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</si>
  <si>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</si>
  <si>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</si>
  <si>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</si>
  <si>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</si>
  <si>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</si>
  <si>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</si>
  <si>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</si>
  <si>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</si>
  <si>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</si>
  <si>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</si>
  <si>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</si>
  <si>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</si>
  <si>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</si>
  <si>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</si>
  <si>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</si>
  <si>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</si>
  <si>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</si>
  <si>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</si>
  <si>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</si>
  <si>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</si>
  <si>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</si>
  <si>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</si>
  <si>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</si>
  <si>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</si>
  <si>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</si>
  <si>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</si>
  <si>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</si>
  <si>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</si>
  <si>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</si>
  <si>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</si>
  <si>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</si>
  <si>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</si>
  <si>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</si>
  <si>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</si>
  <si>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</si>
  <si>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</si>
  <si>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</si>
  <si>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</si>
  <si>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</si>
  <si>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</si>
  <si>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</si>
  <si>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</si>
  <si>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</si>
  <si>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</si>
  <si>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</si>
  <si>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</si>
  <si>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</si>
  <si>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</si>
  <si>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</si>
  <si>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</si>
  <si>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</si>
  <si>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</si>
  <si>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</si>
  <si>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</si>
  <si>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</si>
  <si>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</si>
  <si>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</si>
  <si>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</si>
  <si>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</si>
  <si>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</si>
  <si>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</si>
  <si>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</si>
  <si>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</si>
  <si>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</si>
  <si>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</si>
  <si>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</si>
  <si>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</si>
  <si>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</si>
  <si>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</si>
  <si>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</si>
  <si>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</si>
  <si>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</si>
  <si>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</si>
  <si>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</si>
  <si>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</si>
  <si>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</si>
  <si>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</si>
  <si>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</si>
  <si>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</si>
  <si>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</si>
  <si>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</si>
  <si>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</si>
  <si>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</si>
  <si>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</si>
  <si>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</si>
  <si>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</si>
  <si>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</si>
  <si>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</si>
  <si>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</si>
  <si>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</si>
  <si>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</si>
  <si>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</si>
  <si>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</si>
  <si>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</si>
  <si>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</si>
  <si>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</si>
  <si>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</si>
  <si>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</si>
  <si>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</si>
  <si>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</si>
  <si>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</si>
  <si>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</si>
  <si>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</si>
  <si>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</si>
  <si>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</si>
  <si>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</si>
  <si>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</si>
  <si>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</si>
  <si>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</si>
  <si>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</si>
  <si>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</si>
  <si>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</si>
  <si>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</si>
  <si>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</si>
  <si>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</si>
  <si>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</si>
  <si>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</si>
  <si>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</si>
  <si>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</si>
  <si>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</si>
  <si>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</si>
  <si>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</si>
  <si>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</si>
  <si>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</si>
  <si>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</si>
  <si>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</si>
  <si>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</si>
  <si>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</si>
  <si>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</si>
  <si>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</si>
  <si>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</si>
  <si>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</si>
  <si>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</si>
  <si>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</si>
  <si>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</si>
  <si>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</si>
  <si>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</si>
  <si>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</si>
  <si>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</si>
  <si>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</si>
  <si>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</si>
  <si>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</si>
  <si>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</si>
  <si>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</si>
  <si>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</si>
  <si>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</si>
  <si>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</si>
  <si>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</si>
  <si>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</si>
  <si>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</si>
  <si>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</si>
  <si>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</si>
  <si>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</si>
  <si>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</si>
  <si>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</si>
  <si>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</si>
  <si>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</si>
  <si>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</si>
  <si>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</si>
  <si>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</si>
  <si>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</si>
  <si>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</si>
  <si>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</si>
  <si>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</si>
  <si>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</si>
  <si>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</si>
  <si>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</si>
  <si>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</si>
  <si>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</si>
  <si>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</si>
  <si>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</si>
  <si>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</si>
  <si>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</si>
  <si>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</si>
  <si>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</si>
  <si>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</si>
  <si>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</si>
  <si>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</si>
  <si>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</si>
  <si>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</si>
  <si>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</si>
  <si>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</si>
  <si>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</si>
  <si>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</si>
  <si>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</si>
  <si>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</si>
  <si>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</si>
  <si>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</si>
  <si>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</si>
  <si>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</si>
  <si>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</si>
  <si>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</si>
  <si>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</si>
  <si>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</si>
  <si>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</si>
  <si>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</si>
  <si>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</si>
  <si>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</si>
  <si>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</si>
  <si>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</si>
  <si>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</si>
  <si>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</si>
  <si>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</si>
  <si>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</si>
  <si>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</si>
  <si>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</si>
  <si>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</si>
  <si>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</si>
  <si>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</si>
  <si>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</si>
  <si>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</si>
  <si>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</si>
  <si>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</si>
  <si>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</si>
  <si>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</si>
  <si>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</si>
  <si>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</si>
  <si>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</si>
  <si>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</si>
  <si>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</si>
  <si>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</si>
  <si>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</si>
  <si>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</si>
  <si>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</si>
  <si>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</si>
  <si>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</si>
  <si>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</si>
  <si>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</si>
  <si>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</si>
  <si>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</si>
  <si>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</si>
  <si>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</si>
  <si>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</si>
  <si>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</si>
  <si>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</si>
  <si>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</si>
  <si>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</si>
  <si>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</si>
  <si>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</si>
  <si>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</si>
  <si>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</si>
  <si>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</si>
  <si>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</si>
  <si>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</si>
  <si>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</si>
  <si>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</si>
  <si>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</si>
  <si>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</si>
  <si>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</si>
  <si>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</si>
  <si>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</si>
  <si>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</si>
  <si>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</si>
  <si>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</si>
  <si>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</si>
  <si>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</si>
  <si>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</si>
  <si>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</si>
  <si>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</si>
  <si>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</si>
  <si>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</si>
  <si>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</si>
  <si>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</si>
  <si>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</si>
  <si>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</si>
  <si>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</si>
  <si>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</si>
  <si>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</si>
  <si>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</si>
  <si>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</si>
  <si>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</si>
  <si>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</si>
  <si>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</si>
  <si>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</si>
  <si>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</si>
  <si>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</si>
  <si>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</si>
  <si>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</si>
  <si>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</si>
  <si>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</si>
  <si>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</si>
  <si>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</si>
  <si>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</si>
  <si>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</si>
  <si>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</si>
  <si>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</si>
  <si>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</si>
  <si>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</si>
  <si>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</si>
  <si>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</si>
  <si>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</si>
  <si>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</si>
  <si>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</si>
  <si>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</si>
  <si>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</si>
  <si>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</si>
  <si>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</si>
  <si>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</si>
  <si>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</si>
  <si>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</si>
  <si>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</si>
  <si>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</si>
  <si>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</si>
  <si>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</si>
  <si>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</si>
  <si>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</si>
  <si>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</si>
  <si>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</si>
  <si>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</si>
  <si>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</si>
  <si>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</si>
  <si>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</si>
  <si>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</si>
  <si>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</si>
  <si>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</si>
  <si>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</si>
  <si>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</si>
  <si>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</si>
  <si>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</si>
  <si>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</si>
  <si>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</si>
  <si>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</si>
  <si>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</si>
  <si>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</si>
  <si>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</si>
  <si>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</si>
  <si>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</si>
  <si>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</si>
  <si>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</si>
  <si>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</si>
  <si>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</si>
  <si>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</si>
  <si>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</si>
  <si>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</si>
  <si>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</si>
  <si>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</si>
  <si>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</si>
  <si>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</si>
  <si>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</si>
  <si>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</si>
  <si>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</si>
  <si>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</si>
  <si>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</si>
  <si>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</si>
  <si>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</si>
  <si>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</si>
  <si>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</si>
  <si>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</si>
  <si>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</si>
  <si>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</si>
  <si>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</si>
  <si>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</si>
  <si>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</si>
  <si>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</si>
  <si>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</si>
  <si>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</si>
  <si>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</si>
  <si>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</si>
  <si>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</si>
  <si>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</si>
  <si>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</si>
  <si>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</si>
  <si>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</si>
  <si>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</si>
  <si>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</si>
  <si>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</si>
  <si>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</si>
  <si>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</si>
  <si>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</si>
  <si>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</si>
  <si>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</si>
  <si>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</si>
  <si>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</si>
  <si>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</si>
  <si>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</si>
  <si>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</si>
  <si>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</si>
  <si>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</si>
  <si>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</si>
  <si>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</si>
  <si>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</si>
  <si>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</si>
  <si>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</si>
  <si>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</si>
  <si>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</si>
  <si>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</si>
  <si>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</si>
  <si>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</si>
  <si>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</si>
  <si>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</si>
  <si>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</si>
  <si>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</si>
  <si>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</si>
  <si>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</si>
  <si>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</si>
  <si>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</si>
  <si>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</si>
  <si>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</si>
  <si>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</si>
  <si>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</si>
  <si>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</si>
  <si>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</si>
  <si>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</si>
  <si>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</si>
  <si>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</si>
  <si>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</si>
  <si>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</si>
  <si>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</si>
  <si>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</si>
  <si>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</si>
  <si>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</si>
  <si>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</si>
  <si>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</si>
  <si>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</si>
  <si>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</si>
  <si>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</si>
  <si>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</si>
  <si>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</si>
  <si>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</si>
  <si>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</si>
  <si>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</si>
  <si>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</si>
  <si>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</si>
  <si>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</si>
  <si>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</si>
  <si>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</si>
  <si>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</si>
  <si>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</si>
  <si>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</si>
  <si>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</si>
  <si>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</si>
  <si>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</si>
  <si>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</si>
  <si>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</si>
  <si>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</si>
  <si>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</si>
  <si>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</si>
  <si>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</si>
  <si>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</si>
  <si>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</si>
  <si>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</si>
  <si>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</si>
  <si>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</si>
  <si>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</si>
  <si>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</si>
  <si>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</si>
  <si>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</si>
  <si>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</si>
  <si>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</si>
  <si>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</si>
  <si>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</si>
  <si>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</si>
  <si>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</si>
  <si>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</si>
  <si>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</si>
  <si>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</si>
  <si>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</si>
  <si>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</si>
  <si>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</si>
  <si>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</si>
  <si>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</si>
  <si>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</si>
  <si>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</si>
  <si>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</si>
  <si>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</si>
  <si>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</si>
  <si>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</si>
  <si>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</si>
  <si>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</si>
  <si>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</si>
  <si>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</si>
  <si>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</si>
  <si>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</si>
  <si>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</si>
  <si>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</si>
  <si>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</si>
  <si>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</si>
  <si>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</si>
  <si>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</si>
  <si>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</si>
  <si>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</si>
  <si>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</si>
  <si>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</si>
  <si>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</si>
  <si>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</si>
  <si>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</si>
  <si>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</si>
  <si>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</si>
  <si>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</si>
  <si>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</si>
  <si>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</si>
  <si>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</si>
  <si>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</si>
  <si>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</si>
  <si>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</si>
  <si>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</si>
  <si>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</si>
  <si>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</si>
  <si>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</si>
  <si>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</si>
  <si>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</si>
  <si>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</si>
  <si>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</si>
  <si>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</si>
  <si>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</si>
  <si>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</si>
  <si>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</si>
  <si>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</si>
  <si>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</si>
  <si>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</si>
  <si>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</si>
  <si>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</si>
  <si>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</si>
  <si>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</si>
  <si>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</si>
  <si>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</si>
  <si>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</si>
  <si>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</si>
  <si>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</si>
  <si>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</si>
  <si>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</si>
  <si>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</si>
  <si>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</si>
  <si>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</si>
  <si>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</si>
  <si>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</si>
  <si>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</si>
  <si>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</si>
  <si>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</si>
  <si>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</si>
  <si>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</si>
  <si>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</si>
  <si>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</si>
  <si>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</si>
  <si>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</si>
  <si>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</si>
  <si>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</si>
  <si>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</si>
  <si>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</si>
  <si>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</si>
  <si>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</si>
  <si>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</si>
  <si>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</si>
  <si>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</si>
  <si>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</si>
  <si>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</si>
  <si>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</si>
  <si>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</si>
  <si>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</si>
  <si>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</si>
  <si>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</si>
  <si>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</si>
  <si>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</si>
  <si>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</si>
  <si>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</si>
  <si>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</si>
  <si>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</si>
  <si>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</si>
  <si>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</si>
  <si>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</si>
  <si>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</si>
  <si>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</si>
  <si>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</si>
  <si>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</si>
  <si>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</si>
  <si>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</si>
  <si>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</si>
  <si>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</si>
  <si>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</si>
  <si>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</si>
  <si>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</si>
  <si>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</si>
  <si>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</si>
  <si>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</si>
  <si>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</si>
  <si>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</si>
  <si>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</si>
  <si>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</si>
  <si>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</si>
  <si>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</si>
  <si>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</si>
  <si>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</si>
  <si>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</si>
  <si>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</si>
  <si>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</si>
  <si>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</si>
  <si>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</si>
  <si>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</si>
  <si>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</si>
  <si>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</si>
  <si>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</si>
  <si>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</si>
  <si>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</si>
  <si>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</si>
  <si>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</si>
  <si>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</si>
  <si>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</si>
  <si>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</si>
  <si>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</si>
  <si>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</si>
  <si>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</si>
  <si>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</si>
  <si>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</si>
  <si>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</si>
  <si>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</si>
  <si>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</si>
  <si>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</si>
  <si>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</si>
  <si>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</si>
  <si>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</si>
  <si>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</si>
  <si>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</si>
  <si>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</si>
  <si>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</si>
  <si>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</si>
  <si>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</si>
  <si>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</si>
  <si>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</si>
  <si>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</si>
  <si>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</si>
  <si>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</si>
  <si>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</si>
  <si>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</si>
  <si>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</si>
  <si>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</si>
  <si>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</si>
  <si>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</si>
  <si>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</si>
  <si>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</si>
  <si>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</si>
  <si>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</si>
  <si>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</si>
  <si>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</si>
  <si>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</si>
  <si>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</si>
  <si>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</si>
  <si>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</si>
  <si>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</si>
  <si>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</si>
  <si>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</si>
  <si>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</si>
  <si>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</si>
  <si>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</si>
  <si>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</si>
  <si>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</si>
  <si>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</si>
  <si>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</si>
  <si>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</si>
  <si>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</si>
  <si>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</si>
  <si>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</si>
  <si>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</si>
  <si>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</si>
  <si>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</si>
  <si>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</si>
  <si>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</si>
  <si>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</si>
  <si>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</si>
  <si>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</si>
  <si>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</si>
  <si>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</si>
  <si>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</si>
  <si>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</si>
  <si>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</si>
  <si>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</si>
  <si>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</si>
  <si>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</si>
  <si>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</si>
  <si>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</si>
  <si>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</si>
  <si>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</si>
  <si>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</si>
  <si>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</si>
  <si>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</si>
  <si>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</si>
  <si>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</si>
  <si>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</si>
  <si>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</si>
  <si>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</si>
  <si>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</si>
  <si>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</si>
  <si>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</si>
  <si>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</si>
  <si>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</si>
  <si>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</si>
  <si>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</si>
  <si>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</si>
  <si>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</si>
  <si>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</si>
  <si>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</si>
  <si>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</si>
  <si>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</si>
  <si>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</si>
  <si>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</si>
  <si>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</si>
  <si>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</si>
  <si>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</si>
  <si>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</si>
  <si>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</si>
  <si>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</si>
  <si>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</si>
  <si>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</si>
  <si>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</si>
  <si>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</si>
  <si>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</si>
  <si>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</si>
  <si>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</si>
  <si>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</si>
  <si>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</si>
  <si>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</si>
  <si>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</si>
  <si>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</si>
  <si>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</si>
  <si>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</si>
  <si>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</si>
  <si>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</si>
  <si>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</si>
  <si>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</si>
  <si>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</si>
  <si>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</si>
  <si>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</si>
  <si>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</si>
  <si>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</si>
  <si>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</si>
  <si>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</si>
  <si>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</si>
  <si>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</si>
  <si>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</si>
  <si>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</si>
  <si>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</si>
  <si>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</si>
  <si>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</si>
  <si>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</si>
  <si>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</si>
  <si>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</si>
  <si>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</si>
  <si>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</si>
  <si>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</si>
  <si>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</si>
  <si>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</si>
  <si>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</si>
  <si>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</si>
  <si>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</si>
  <si>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</si>
  <si>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</si>
  <si>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</si>
  <si>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</si>
  <si>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</si>
  <si>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</si>
  <si>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</si>
  <si>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</si>
  <si>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</si>
  <si>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</si>
  <si>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</si>
  <si>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</si>
  <si>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</si>
  <si>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</si>
  <si>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</si>
  <si>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</si>
  <si>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</si>
  <si>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</si>
  <si>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</si>
  <si>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</si>
  <si>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</si>
  <si>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</si>
  <si>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</si>
  <si>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</si>
  <si>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</si>
  <si>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</si>
  <si>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</si>
  <si>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</si>
  <si>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</si>
  <si>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</si>
  <si>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</si>
  <si>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</si>
  <si>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</si>
  <si>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</si>
  <si>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</si>
  <si>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</si>
  <si>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</si>
  <si>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</si>
  <si>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</si>
  <si>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</si>
  <si>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</si>
  <si>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</si>
  <si>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</si>
  <si>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</si>
  <si>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</si>
  <si>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</si>
  <si>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</si>
  <si>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</si>
  <si>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</si>
  <si>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</si>
  <si>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</si>
  <si>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</si>
  <si>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</si>
  <si>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</si>
  <si>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</si>
  <si>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</si>
  <si>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</si>
  <si>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</si>
  <si>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</si>
  <si>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</si>
  <si>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</si>
  <si>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</si>
  <si>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</si>
  <si>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</si>
  <si>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</si>
  <si>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</si>
  <si>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</si>
  <si>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</si>
  <si>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</si>
  <si>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</si>
  <si>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</si>
  <si>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</si>
  <si>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</si>
  <si>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</si>
  <si>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</si>
  <si>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</si>
  <si>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</si>
  <si>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</si>
  <si>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</si>
  <si>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</si>
  <si>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</si>
  <si>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</si>
  <si>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</si>
  <si>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</si>
  <si>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</si>
  <si>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</si>
  <si>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</si>
  <si>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</si>
  <si>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</si>
  <si>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</si>
  <si>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</si>
  <si>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</si>
  <si>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</si>
  <si>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</si>
  <si>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</si>
  <si>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</si>
  <si>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</si>
  <si>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</si>
  <si>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</si>
  <si>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</si>
  <si>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</si>
  <si>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</si>
  <si>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</si>
  <si>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</si>
  <si>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</si>
  <si>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</si>
  <si>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</si>
  <si>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</si>
  <si>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</si>
  <si>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</si>
  <si>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</si>
  <si>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</si>
  <si>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</si>
  <si>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</si>
  <si>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</si>
  <si>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</si>
  <si>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</si>
  <si>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</si>
  <si>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</si>
  <si>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</si>
  <si>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</si>
  <si>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</si>
  <si>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</si>
  <si>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</si>
  <si>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</si>
  <si>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</si>
  <si>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</si>
  <si>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</si>
  <si>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</si>
  <si>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</si>
  <si>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</si>
  <si>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</si>
  <si>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</si>
  <si>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</si>
  <si>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</si>
  <si>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</si>
  <si>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</si>
  <si>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</si>
  <si>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</si>
  <si>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</si>
  <si>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</si>
  <si>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</si>
  <si>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</si>
  <si>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</si>
  <si>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</si>
  <si>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</si>
  <si>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</si>
  <si>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</si>
  <si>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</si>
  <si>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</si>
  <si>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</si>
  <si>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</si>
  <si>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</si>
  <si>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</si>
  <si>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</si>
  <si>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</si>
  <si>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</si>
  <si>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</si>
  <si>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</si>
  <si>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</si>
  <si>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</si>
  <si>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</si>
  <si>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</si>
  <si>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</si>
  <si>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</si>
  <si>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</si>
  <si>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</si>
  <si>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</si>
  <si>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</si>
  <si>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</si>
  <si>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</si>
  <si>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</si>
  <si>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</si>
  <si>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</si>
  <si>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</si>
  <si>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</si>
  <si>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</si>
  <si>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</si>
  <si>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</si>
  <si>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</si>
  <si>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</si>
  <si>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</si>
  <si>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</si>
  <si>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</si>
  <si>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</si>
  <si>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</si>
  <si>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</si>
  <si>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</si>
  <si>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</si>
  <si>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</si>
  <si>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</si>
  <si>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</si>
  <si>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</si>
  <si>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</si>
  <si>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</si>
  <si>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</si>
  <si>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</si>
  <si>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</si>
  <si>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</si>
  <si>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</si>
  <si>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</si>
  <si>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</si>
  <si>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</si>
  <si>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</si>
  <si>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</si>
  <si>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</si>
  <si>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</si>
  <si>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</si>
  <si>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</si>
  <si>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</si>
  <si>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</si>
  <si>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</si>
  <si>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</si>
  <si>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</si>
  <si>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</si>
  <si>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</si>
  <si>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</si>
  <si>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</si>
  <si>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</si>
  <si>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</si>
  <si>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</si>
  <si>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</si>
  <si>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</si>
  <si>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</si>
  <si>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</si>
  <si>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</si>
  <si>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</si>
  <si>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</si>
  <si>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</si>
  <si>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</si>
  <si>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</si>
  <si>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</si>
  <si>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</si>
  <si>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</si>
  <si>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</si>
  <si>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</si>
  <si>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</si>
  <si>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</si>
  <si>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</si>
  <si>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</si>
  <si>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</si>
  <si>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</si>
  <si>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</si>
  <si>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</si>
  <si>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</si>
  <si>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</si>
  <si>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</si>
  <si>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</si>
  <si>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</si>
  <si>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</si>
  <si>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</si>
  <si>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</si>
  <si>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</si>
  <si>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</si>
  <si>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</si>
  <si>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</si>
  <si>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</si>
  <si>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</si>
  <si>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</si>
  <si>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</si>
  <si>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</si>
  <si>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</si>
  <si>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</si>
  <si>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</si>
  <si>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</si>
  <si>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</si>
  <si>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</si>
  <si>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</si>
  <si>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</si>
  <si>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</si>
  <si>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</si>
  <si>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</si>
  <si>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</si>
  <si>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</si>
  <si>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</si>
  <si>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</si>
  <si>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</si>
  <si>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</si>
  <si>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</si>
  <si>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</si>
  <si>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</si>
  <si>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</si>
  <si>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</si>
  <si>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</si>
  <si>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</si>
  <si>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</si>
  <si>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</si>
  <si>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</si>
  <si>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</si>
  <si>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</si>
  <si>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</si>
  <si>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</si>
  <si>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</si>
  <si>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</si>
  <si>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</si>
  <si>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</si>
  <si>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</si>
  <si>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</si>
  <si>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</si>
  <si>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</si>
  <si>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</si>
  <si>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</si>
  <si>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</si>
  <si>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</si>
  <si>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</si>
  <si>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</si>
  <si>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</si>
  <si>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</si>
  <si>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</si>
  <si>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</si>
  <si>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</si>
  <si>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</si>
  <si>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</si>
  <si>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</si>
  <si>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</si>
  <si>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</si>
  <si>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</si>
  <si>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</si>
  <si>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</si>
  <si>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</si>
  <si>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</si>
  <si>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</si>
  <si>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</si>
  <si>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</si>
  <si>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</si>
  <si>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</si>
  <si>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</si>
  <si>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</si>
  <si>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</si>
  <si>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</si>
  <si>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</si>
  <si>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</si>
  <si>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</si>
  <si>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</si>
  <si>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</si>
  <si>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</si>
  <si>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</si>
  <si>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</si>
  <si>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</si>
  <si>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</si>
  <si>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</si>
  <si>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</si>
  <si>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</si>
  <si>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</si>
  <si>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</si>
  <si>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</si>
  <si>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</si>
  <si>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</si>
  <si>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</si>
  <si>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</si>
  <si>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</si>
  <si>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</si>
  <si>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</si>
  <si>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</si>
  <si>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</si>
  <si>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</si>
  <si>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</si>
  <si>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</si>
  <si>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</si>
  <si>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</si>
  <si>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</si>
  <si>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</si>
  <si>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</si>
  <si>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</si>
  <si>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</si>
  <si>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</si>
  <si>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</si>
  <si>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</si>
  <si>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</si>
  <si>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</si>
  <si>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</si>
  <si>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</si>
  <si>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</si>
  <si>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</si>
  <si>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</si>
  <si>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</si>
  <si>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</si>
  <si>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</si>
  <si>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</si>
  <si>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</si>
  <si>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</si>
  <si>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</si>
  <si>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</si>
  <si>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</si>
  <si>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</si>
  <si>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</si>
  <si>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</si>
  <si>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</si>
  <si>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</si>
  <si>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</si>
  <si>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</si>
  <si>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</si>
  <si>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</si>
  <si>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</si>
  <si>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</si>
  <si>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</si>
  <si>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</si>
  <si>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</si>
  <si>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</si>
  <si>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</si>
  <si>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</si>
  <si>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</si>
  <si>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</si>
  <si>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</si>
  <si>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</si>
  <si>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</si>
  <si>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</si>
  <si>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</si>
  <si>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</si>
  <si>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</si>
  <si>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</si>
  <si>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</si>
  <si>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</si>
  <si>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</si>
  <si>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</si>
  <si>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</si>
  <si>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</si>
  <si>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</si>
  <si>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</si>
  <si>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</si>
  <si>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</si>
  <si>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</si>
  <si>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</si>
  <si>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</si>
  <si>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</si>
  <si>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</si>
  <si>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</si>
  <si>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</si>
  <si>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</si>
  <si>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</si>
  <si>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</si>
  <si>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</si>
  <si>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</si>
  <si>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</si>
  <si>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</si>
  <si>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</si>
  <si>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</si>
  <si>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</si>
  <si>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</si>
  <si>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</si>
  <si>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</si>
  <si>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</si>
  <si>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</si>
  <si>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</si>
  <si>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</si>
  <si>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</si>
  <si>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</si>
  <si>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</si>
  <si>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</si>
  <si>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</si>
  <si>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</si>
  <si>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</si>
  <si>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</si>
  <si>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</si>
  <si>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</si>
  <si>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</si>
  <si>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</si>
  <si>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</si>
  <si>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</si>
  <si>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</si>
  <si>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</si>
  <si>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</si>
  <si>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</si>
  <si>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</si>
  <si>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</si>
  <si>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</si>
  <si>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</si>
  <si>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</si>
  <si>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</si>
  <si>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</si>
  <si>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</si>
  <si>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</si>
  <si>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</si>
  <si>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</si>
  <si>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</si>
  <si>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</si>
  <si>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</si>
  <si>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</si>
  <si>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</si>
  <si>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</si>
  <si>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</si>
  <si>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</si>
  <si>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</si>
  <si>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</si>
  <si>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</si>
  <si>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</si>
  <si>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</si>
  <si>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</si>
  <si>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</si>
  <si>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</si>
  <si>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</si>
  <si>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</si>
  <si>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</si>
  <si>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</si>
  <si>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</si>
  <si>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</si>
  <si>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</si>
  <si>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</si>
  <si>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</si>
  <si>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</si>
  <si>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</si>
  <si>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</si>
  <si>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</si>
  <si>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</si>
  <si>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</si>
  <si>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</si>
  <si>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</si>
  <si>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</si>
  <si>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</si>
  <si>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</si>
  <si>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</si>
  <si>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</si>
  <si>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</si>
  <si>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</si>
  <si>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</si>
  <si>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</si>
  <si>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</si>
  <si>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</si>
  <si>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</si>
  <si>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</si>
  <si>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</si>
  <si>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</si>
  <si>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</si>
  <si>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</si>
  <si>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</si>
  <si>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</si>
  <si>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</si>
  <si>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</si>
  <si>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</si>
  <si>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</si>
  <si>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</si>
  <si>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</si>
  <si>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</si>
  <si>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</si>
  <si>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</si>
  <si>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</si>
  <si>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</si>
  <si>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</si>
  <si>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</si>
  <si>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</si>
  <si>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</si>
  <si>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</si>
  <si>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</si>
  <si>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</si>
  <si>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</si>
  <si>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</si>
  <si>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</si>
  <si>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</si>
  <si>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</si>
  <si>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</si>
  <si>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</si>
  <si>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</si>
  <si>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</si>
  <si>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</si>
  <si>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</si>
  <si>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</si>
  <si>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</si>
  <si>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</si>
  <si>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</si>
  <si>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</si>
  <si>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</si>
  <si>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</si>
  <si>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</si>
  <si>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</si>
  <si>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</si>
  <si>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</si>
  <si>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</si>
  <si>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</si>
  <si>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</si>
  <si>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</si>
  <si>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</si>
  <si>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</si>
  <si>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</si>
  <si>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</si>
  <si>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</si>
  <si>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</si>
  <si>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</si>
  <si>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</si>
  <si>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</si>
  <si>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</si>
  <si>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</si>
  <si>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</si>
  <si>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</si>
  <si>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</si>
  <si>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</si>
  <si>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</si>
  <si>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</si>
  <si>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</si>
  <si>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</si>
  <si>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</si>
  <si>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</si>
  <si>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</si>
  <si>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</si>
  <si>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</si>
  <si>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</si>
  <si>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</si>
  <si>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</si>
  <si>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</si>
  <si>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</si>
  <si>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</si>
  <si>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</si>
  <si>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</si>
  <si>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</si>
  <si>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</si>
  <si>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</si>
  <si>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</si>
  <si>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</si>
  <si>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</si>
  <si>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</si>
  <si>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</si>
  <si>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</si>
  <si>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</si>
  <si>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</si>
  <si>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</si>
  <si>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</si>
  <si>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</si>
  <si>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</si>
  <si>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</si>
  <si>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</si>
  <si>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</si>
  <si>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</si>
  <si>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</si>
  <si>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</si>
  <si>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</si>
  <si>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</si>
  <si>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</si>
  <si>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</si>
  <si>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</si>
  <si>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</si>
  <si>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</si>
  <si>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</si>
  <si>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</si>
  <si>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</si>
  <si>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</si>
  <si>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</si>
  <si>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</si>
  <si>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</si>
  <si>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</si>
  <si>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</si>
  <si>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</si>
  <si>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</si>
  <si>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</si>
  <si>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</si>
  <si>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</si>
  <si>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</si>
  <si>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</si>
  <si>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</si>
  <si>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</si>
  <si>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</si>
  <si>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</si>
  <si>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</si>
  <si>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</si>
  <si>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</si>
  <si>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</si>
  <si>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</si>
  <si>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</si>
  <si>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</si>
  <si>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</si>
  <si>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</si>
  <si>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</si>
  <si>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</si>
  <si>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</si>
  <si>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</si>
  <si>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</si>
  <si>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</si>
  <si>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</si>
  <si>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</si>
  <si>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</si>
  <si>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</si>
  <si>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</si>
  <si>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</si>
  <si>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</si>
  <si>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</si>
  <si>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</si>
  <si>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</si>
  <si>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</si>
  <si>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</si>
  <si>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</si>
  <si>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</si>
  <si>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</si>
  <si>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</si>
  <si>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</si>
  <si>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</si>
  <si>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</si>
  <si>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</si>
  <si>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</si>
  <si>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</si>
  <si>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</si>
  <si>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</si>
  <si>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</si>
  <si>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</si>
  <si>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</si>
  <si>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</si>
  <si>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</si>
  <si>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</si>
  <si>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</si>
  <si>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</si>
  <si>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</si>
  <si>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</si>
  <si>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</si>
  <si>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</si>
  <si>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</si>
  <si>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</si>
  <si>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</si>
  <si>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</si>
  <si>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</si>
  <si>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</si>
  <si>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</si>
  <si>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</si>
  <si>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</si>
  <si>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</si>
  <si>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</si>
  <si>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</si>
  <si>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</si>
  <si>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</si>
  <si>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</si>
  <si>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</si>
  <si>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</si>
  <si>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</si>
  <si>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</si>
  <si>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</si>
  <si>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</si>
  <si>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</si>
  <si>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</si>
  <si>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</si>
  <si>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</si>
  <si>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</si>
  <si>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</si>
  <si>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</si>
  <si>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</si>
  <si>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</si>
  <si>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</si>
  <si>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</si>
  <si>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</si>
  <si>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</si>
  <si>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</si>
  <si>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</si>
  <si>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</si>
  <si>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</si>
  <si>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</si>
  <si>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</si>
  <si>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</si>
  <si>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</si>
  <si>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</si>
  <si>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</si>
  <si>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</si>
  <si>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</si>
  <si>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</si>
  <si>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</si>
  <si>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</si>
  <si>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</si>
  <si>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</si>
  <si>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</si>
  <si>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</si>
  <si>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</si>
  <si>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</si>
  <si>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</si>
  <si>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</si>
  <si>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</si>
  <si>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</si>
  <si>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</si>
  <si>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</si>
  <si>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</si>
  <si>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</si>
  <si>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</si>
  <si>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</si>
  <si>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</si>
  <si>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</si>
  <si>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</si>
  <si>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</si>
  <si>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</si>
  <si>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</si>
  <si>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</si>
  <si>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</si>
  <si>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</si>
  <si>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</si>
  <si>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</si>
  <si>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</si>
  <si>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</si>
  <si>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</si>
  <si>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</si>
  <si>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</si>
  <si>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</si>
  <si>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</si>
  <si>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</si>
  <si>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</si>
  <si>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</si>
  <si>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</si>
  <si>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</si>
  <si>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</si>
  <si>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</si>
  <si>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</si>
  <si>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</si>
  <si>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</si>
  <si>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</si>
  <si>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</si>
  <si>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</si>
  <si>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</si>
  <si>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</si>
  <si>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</si>
  <si>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</si>
  <si>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</si>
  <si>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</si>
  <si>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</si>
  <si>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</si>
  <si>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</si>
  <si>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</si>
  <si>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</si>
  <si>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</si>
  <si>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</si>
  <si>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</si>
  <si>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</si>
  <si>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</si>
  <si>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</si>
  <si>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</si>
  <si>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</si>
  <si>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</si>
  <si>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</si>
  <si>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</si>
  <si>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</si>
  <si>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</si>
  <si>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</si>
  <si>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</si>
  <si>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</si>
  <si>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</si>
  <si>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</si>
  <si>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</si>
  <si>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</si>
  <si>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</si>
  <si>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</si>
  <si>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</si>
  <si>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</si>
  <si>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</si>
  <si>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</si>
  <si>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</si>
  <si>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</si>
  <si>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</si>
  <si>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</si>
  <si>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</si>
  <si>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</si>
  <si>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</si>
  <si>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</si>
  <si>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</si>
  <si>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</si>
  <si>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</si>
  <si>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</si>
  <si>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</si>
  <si>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</si>
  <si>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</si>
  <si>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</si>
  <si>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</si>
  <si>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</si>
  <si>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</si>
  <si>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</si>
  <si>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</si>
  <si>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</si>
  <si>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</si>
  <si>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</si>
  <si>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</si>
  <si>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</si>
  <si>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</si>
  <si>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</si>
  <si>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</si>
  <si>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</si>
  <si>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</si>
  <si>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</si>
  <si>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</si>
  <si>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</si>
  <si>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</si>
  <si>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</si>
  <si>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</si>
  <si>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</si>
  <si>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</si>
  <si>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</si>
  <si>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</si>
  <si>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</si>
  <si>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</si>
  <si>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</si>
  <si>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</si>
  <si>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</si>
  <si>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</si>
  <si>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</si>
  <si>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</si>
  <si>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</si>
  <si>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</si>
  <si>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</si>
  <si>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</si>
  <si>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</si>
  <si>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</si>
  <si>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</si>
  <si>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</si>
  <si>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</si>
  <si>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</si>
  <si>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</si>
  <si>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</si>
  <si>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</si>
  <si>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</si>
  <si>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</si>
  <si>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</si>
  <si>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</si>
  <si>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</si>
  <si>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</si>
  <si>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</si>
  <si>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</si>
  <si>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</si>
  <si>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</si>
  <si>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</si>
  <si>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</si>
  <si>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</si>
  <si>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</si>
  <si>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</si>
  <si>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</si>
  <si>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</si>
  <si>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</si>
  <si>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</si>
  <si>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</si>
  <si>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</si>
  <si>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</si>
  <si>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</si>
  <si>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</si>
  <si>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</si>
  <si>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</si>
  <si>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</si>
  <si>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</si>
  <si>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</si>
  <si>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</si>
  <si>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</si>
  <si>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</si>
  <si>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</si>
  <si>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</si>
  <si>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</si>
  <si>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</si>
  <si>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</si>
  <si>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</si>
  <si>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</si>
  <si>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</si>
  <si>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</si>
  <si>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</si>
  <si>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</si>
  <si>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</si>
  <si>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</si>
  <si>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</si>
  <si>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</si>
  <si>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</si>
  <si>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</si>
  <si>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</si>
  <si>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</si>
  <si>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</si>
  <si>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</si>
  <si>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</si>
  <si>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</si>
  <si>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</si>
  <si>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</si>
  <si>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</si>
  <si>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</si>
  <si>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</si>
  <si>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</si>
  <si>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</si>
  <si>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</si>
  <si>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</si>
  <si>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</si>
  <si>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</si>
  <si>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</si>
  <si>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</si>
  <si>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</si>
  <si>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</si>
  <si>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</si>
  <si>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</si>
  <si>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</si>
  <si>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</si>
  <si>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</si>
  <si>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</si>
  <si>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</si>
  <si>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</si>
  <si>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</si>
  <si>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</si>
  <si>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</si>
  <si>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</si>
  <si>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</si>
  <si>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</si>
  <si>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</si>
  <si>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</si>
  <si>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</si>
  <si>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</si>
  <si>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</si>
  <si>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</si>
  <si>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</si>
  <si>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</si>
  <si>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</si>
  <si>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</si>
  <si>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</si>
  <si>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</si>
  <si>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</si>
  <si>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</si>
  <si>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</si>
  <si>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</si>
  <si>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</si>
  <si>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</si>
  <si>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</si>
  <si>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</si>
  <si>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</si>
  <si>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</si>
  <si>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</si>
  <si>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</si>
  <si>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</si>
  <si>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</si>
  <si>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</si>
  <si>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</si>
  <si>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</si>
  <si>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</si>
  <si>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</si>
  <si>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</si>
  <si>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</si>
  <si>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</si>
  <si>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</si>
  <si>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</si>
  <si>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</si>
  <si>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</si>
  <si>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</si>
  <si>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</si>
  <si>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</si>
  <si>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</si>
  <si>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</si>
  <si>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</si>
  <si>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</si>
  <si>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</si>
  <si>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</si>
  <si>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</si>
  <si>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</si>
  <si>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</si>
  <si>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</si>
  <si>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</si>
  <si>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</si>
  <si>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</si>
  <si>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</si>
  <si>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</si>
  <si>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</si>
  <si>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</si>
  <si>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</si>
  <si>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</si>
  <si>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</si>
  <si>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</si>
  <si>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</si>
  <si>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</si>
  <si>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</si>
  <si>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</si>
  <si>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</si>
  <si>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</si>
  <si>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</si>
  <si>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</si>
  <si>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</si>
  <si>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</si>
  <si>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</si>
  <si>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</si>
  <si>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</si>
  <si>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</si>
  <si>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</si>
  <si>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</si>
  <si>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</si>
  <si>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</si>
  <si>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</si>
  <si>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</si>
  <si>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</si>
  <si>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</si>
  <si>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</si>
  <si>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</si>
  <si>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</si>
  <si>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</si>
  <si>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</si>
  <si>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</si>
  <si>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</si>
  <si>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</si>
  <si>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</si>
  <si>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</si>
  <si>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</si>
  <si>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</si>
  <si>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</si>
  <si>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</si>
  <si>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</si>
  <si>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</si>
  <si>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</si>
  <si>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</si>
  <si>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</si>
  <si>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</si>
  <si>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</si>
  <si>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</si>
  <si>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</si>
  <si>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</si>
  <si>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</si>
  <si>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</si>
  <si>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</si>
  <si>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</si>
  <si>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</si>
  <si>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</si>
  <si>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</si>
  <si>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</si>
  <si>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</si>
  <si>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</si>
  <si>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</si>
  <si>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</si>
  <si>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</si>
  <si>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</si>
  <si>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</si>
  <si>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</si>
  <si>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</si>
  <si>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</si>
  <si>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</si>
  <si>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</si>
  <si>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</si>
  <si>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</si>
  <si>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</si>
  <si>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</si>
  <si>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</si>
  <si>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</si>
  <si>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</si>
  <si>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</si>
  <si>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</si>
  <si>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</si>
  <si>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</si>
  <si>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</si>
  <si>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</si>
  <si>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</si>
  <si>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</si>
  <si>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</si>
  <si>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</si>
  <si>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</si>
  <si>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</si>
  <si>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</si>
  <si>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</si>
  <si>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</si>
  <si>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</si>
  <si>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</si>
  <si>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</si>
  <si>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</si>
  <si>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</si>
  <si>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</si>
  <si>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</si>
  <si>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</si>
  <si>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</si>
  <si>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</si>
  <si>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</si>
  <si>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</si>
  <si>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</si>
  <si>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</si>
  <si>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</si>
  <si>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</si>
  <si>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</si>
  <si>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</si>
  <si>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</si>
  <si>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</si>
  <si>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</si>
  <si>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</si>
  <si>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</si>
  <si>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</si>
  <si>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</si>
  <si>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</si>
  <si>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</si>
  <si>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</si>
  <si>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</si>
  <si>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</si>
  <si>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</si>
  <si>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</si>
  <si>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</si>
  <si>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</si>
  <si>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</si>
  <si>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</si>
  <si>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</si>
  <si>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</si>
  <si>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</si>
  <si>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</si>
  <si>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</si>
  <si>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</si>
  <si>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</si>
  <si>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</si>
  <si>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</si>
  <si>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</si>
  <si>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</si>
  <si>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</si>
  <si>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</si>
  <si>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</si>
  <si>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</si>
  <si>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</si>
  <si>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</si>
  <si>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</si>
  <si>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</si>
  <si>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</si>
  <si>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</si>
  <si>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</si>
  <si>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</si>
  <si>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</si>
  <si>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</si>
  <si>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</si>
  <si>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</si>
  <si>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</si>
  <si>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</si>
  <si>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</si>
  <si>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</si>
  <si>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</si>
  <si>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</si>
  <si>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</si>
  <si>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</si>
  <si>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</si>
  <si>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</si>
  <si>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</si>
  <si>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</si>
  <si>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</si>
  <si>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</si>
  <si>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</si>
  <si>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</si>
  <si>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</si>
  <si>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</si>
  <si>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</si>
  <si>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</si>
  <si>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</si>
  <si>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</si>
  <si>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</si>
  <si>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</si>
  <si>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</si>
  <si>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</si>
  <si>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</si>
  <si>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</si>
  <si>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</si>
  <si>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</si>
  <si>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</si>
  <si>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</si>
  <si>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</si>
  <si>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</si>
  <si>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</si>
  <si>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</si>
  <si>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</si>
  <si>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</si>
  <si>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</si>
  <si>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</si>
  <si>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</si>
  <si>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</si>
  <si>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</si>
  <si>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</si>
  <si>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</si>
  <si>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</si>
  <si>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</si>
  <si>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</si>
  <si>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</si>
  <si>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</si>
  <si>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</si>
  <si>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</si>
  <si>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</si>
  <si>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</si>
  <si>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</si>
  <si>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</si>
  <si>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</si>
  <si>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</si>
  <si>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</si>
  <si>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</si>
  <si>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</si>
  <si>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</si>
  <si>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</si>
  <si>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</si>
  <si>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</si>
  <si>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</si>
  <si>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</si>
  <si>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</si>
  <si>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</si>
  <si>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</si>
  <si>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</si>
  <si>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</si>
  <si>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</si>
  <si>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</si>
  <si>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</si>
  <si>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</si>
  <si>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</si>
  <si>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</si>
  <si>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</si>
  <si>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</si>
  <si>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</si>
  <si>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</si>
  <si>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</si>
  <si>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</si>
  <si>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</si>
  <si>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</si>
  <si>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</si>
  <si>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</si>
  <si>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</si>
  <si>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</si>
  <si>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</si>
  <si>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</si>
  <si>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</si>
  <si>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</si>
  <si>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</si>
  <si>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</si>
  <si>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</si>
  <si>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</si>
  <si>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</si>
  <si>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</si>
  <si>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</si>
  <si>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</si>
  <si>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</si>
  <si>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</si>
  <si>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</si>
  <si>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</si>
  <si>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</si>
  <si>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</si>
  <si>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</si>
  <si>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</si>
  <si>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</si>
  <si>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</si>
  <si>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</si>
  <si>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</si>
  <si>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</si>
  <si>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</si>
  <si>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</si>
  <si>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</si>
  <si>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</si>
  <si>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</si>
  <si>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</si>
  <si>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</si>
  <si>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</si>
  <si>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</si>
  <si>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</si>
  <si>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</si>
  <si>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</si>
  <si>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</si>
  <si>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</si>
  <si>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</si>
  <si>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</si>
  <si>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</si>
  <si>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</si>
  <si>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</si>
  <si>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</si>
  <si>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</si>
  <si>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</si>
  <si>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</si>
  <si>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</si>
  <si>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</si>
  <si>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</si>
  <si>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</si>
  <si>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</si>
  <si>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</si>
  <si>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</si>
  <si>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</si>
  <si>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</si>
  <si>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</si>
  <si>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</si>
  <si>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</si>
  <si>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</si>
  <si>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</si>
  <si>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</si>
  <si>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</si>
  <si>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</si>
  <si>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</si>
  <si>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</si>
  <si>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</si>
  <si>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</si>
  <si>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</si>
  <si>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</si>
  <si>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</si>
  <si>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</si>
  <si>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</si>
  <si>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</si>
  <si>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</si>
  <si>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</si>
  <si>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</si>
  <si>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</si>
  <si>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</si>
  <si>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</si>
  <si>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</si>
  <si>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</si>
  <si>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</si>
  <si>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</si>
  <si>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</si>
  <si>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</si>
  <si>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</si>
  <si>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</si>
  <si>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</si>
  <si>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</si>
  <si>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</si>
  <si>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</si>
  <si>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</si>
  <si>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</si>
  <si>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</si>
  <si>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</si>
  <si>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</si>
  <si>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</si>
  <si>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</si>
  <si>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</si>
  <si>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</si>
  <si>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</si>
  <si>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</si>
  <si>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</si>
  <si>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</si>
  <si>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</si>
  <si>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</si>
  <si>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</si>
  <si>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</si>
  <si>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</si>
  <si>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</si>
  <si>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</si>
  <si>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</si>
  <si>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</si>
  <si>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</si>
  <si>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</si>
  <si>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</si>
  <si>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</si>
  <si>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</si>
  <si>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</si>
  <si>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</si>
  <si>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</si>
  <si>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</si>
  <si>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</si>
  <si>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</si>
  <si>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</si>
  <si>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</si>
  <si>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</si>
  <si>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</si>
  <si>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</si>
  <si>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</si>
  <si>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</si>
  <si>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</si>
  <si>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</si>
  <si>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</si>
  <si>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</si>
  <si>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</si>
  <si>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</si>
  <si>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</si>
  <si>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</si>
  <si>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</si>
  <si>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</si>
  <si>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</si>
  <si>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</si>
  <si>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</si>
  <si>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</si>
  <si>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</si>
  <si>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</si>
  <si>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</si>
  <si>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</si>
  <si>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</si>
  <si>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</si>
  <si>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</si>
  <si>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</si>
  <si>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</si>
  <si>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</si>
  <si>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</si>
  <si>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</si>
  <si>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</si>
  <si>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</si>
  <si>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</si>
  <si>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</si>
  <si>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</si>
  <si>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</si>
  <si>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</si>
  <si>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</si>
  <si>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</si>
  <si>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</si>
  <si>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</si>
  <si>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</si>
  <si>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</si>
  <si>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</si>
  <si>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</si>
  <si>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</si>
  <si>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</si>
  <si>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</si>
  <si>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</si>
  <si>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</si>
  <si>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</si>
  <si>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</si>
  <si>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</si>
  <si>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</si>
  <si>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</si>
  <si>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</si>
  <si>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</si>
  <si>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</si>
  <si>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</si>
  <si>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</si>
  <si>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</si>
  <si>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</si>
  <si>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</si>
  <si>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</si>
  <si>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</si>
  <si>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</si>
  <si>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</si>
  <si>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</si>
  <si>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</si>
  <si>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</si>
  <si>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</si>
  <si>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</si>
  <si>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</si>
  <si>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</si>
  <si>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</si>
  <si>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</si>
  <si>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</si>
  <si>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</si>
  <si>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</si>
  <si>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</si>
  <si>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</si>
  <si>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</si>
  <si>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</si>
  <si>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</si>
  <si>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</si>
  <si>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</si>
  <si>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</si>
  <si>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</si>
  <si>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</si>
  <si>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</si>
  <si>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</si>
  <si>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</si>
  <si>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</si>
  <si>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</si>
  <si>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</si>
  <si>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</si>
  <si>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</si>
  <si>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</si>
  <si>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</si>
  <si>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</si>
  <si>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</si>
  <si>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</si>
  <si>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</si>
  <si>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</si>
  <si>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</si>
  <si>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</si>
  <si>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</si>
  <si>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</si>
  <si>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</si>
  <si>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</si>
  <si>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</si>
  <si>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</si>
  <si>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</si>
  <si>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</si>
  <si>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</si>
  <si>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</si>
  <si>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</si>
  <si>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</si>
  <si>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</si>
  <si>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</si>
  <si>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</si>
  <si>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</si>
  <si>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</si>
  <si>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</si>
  <si>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</si>
  <si>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</si>
  <si>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</si>
  <si>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</si>
  <si>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</si>
  <si>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</si>
  <si>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</si>
  <si>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</si>
  <si>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</si>
  <si>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</si>
  <si>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</si>
  <si>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</si>
  <si>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</si>
  <si>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</si>
  <si>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</si>
  <si>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</si>
  <si>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</si>
  <si>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</si>
  <si>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</si>
  <si>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</si>
  <si>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</si>
  <si>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</si>
  <si>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</si>
  <si>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</si>
  <si>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</si>
  <si>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</si>
  <si>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</si>
  <si>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</si>
  <si>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</si>
  <si>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</si>
  <si>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</si>
  <si>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</si>
  <si>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</si>
  <si>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</si>
  <si>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</si>
  <si>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</si>
  <si>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</si>
  <si>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</si>
  <si>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</si>
  <si>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</si>
  <si>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</si>
  <si>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</si>
  <si>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</si>
  <si>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</si>
  <si>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</si>
  <si>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</si>
  <si>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</si>
  <si>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</si>
  <si>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</si>
  <si>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</si>
  <si>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</si>
  <si>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</si>
  <si>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</si>
  <si>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</si>
  <si>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</si>
  <si>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</si>
  <si>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</si>
  <si>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</si>
  <si>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</si>
  <si>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</si>
  <si>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</si>
  <si>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</si>
  <si>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</si>
  <si>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</si>
  <si>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</si>
  <si>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</si>
  <si>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</si>
  <si>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</si>
  <si>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</si>
  <si>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</si>
  <si>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</si>
  <si>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</si>
  <si>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</si>
  <si>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</si>
  <si>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</si>
  <si>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</si>
  <si>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</si>
  <si>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</si>
  <si>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</si>
  <si>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</si>
  <si>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</si>
  <si>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</si>
  <si>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</si>
  <si>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</si>
  <si>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</si>
  <si>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</si>
  <si>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</si>
  <si>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</si>
  <si>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</si>
  <si>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</si>
  <si>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</si>
  <si>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</si>
  <si>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</si>
  <si>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</si>
  <si>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</si>
  <si>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</si>
  <si>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</si>
  <si>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</si>
  <si>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</si>
  <si>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</si>
  <si>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</si>
  <si>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</si>
  <si>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</si>
  <si>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</si>
  <si>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</si>
  <si>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</si>
  <si>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</si>
  <si>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</si>
  <si>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</si>
  <si>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</si>
  <si>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</si>
  <si>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</si>
  <si>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</si>
  <si>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</si>
  <si>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</si>
  <si>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</si>
  <si>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</si>
  <si>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</si>
  <si>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</si>
  <si>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</si>
  <si>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</si>
  <si>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</si>
  <si>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</si>
  <si>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</si>
  <si>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</si>
  <si>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</si>
  <si>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</si>
  <si>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</si>
  <si>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</si>
  <si>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</si>
  <si>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</si>
  <si>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</si>
  <si>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</si>
  <si>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</si>
  <si>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</si>
  <si>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</si>
  <si>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</si>
  <si>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</si>
  <si>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</si>
  <si>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</si>
  <si>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</si>
  <si>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</si>
  <si>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</si>
  <si>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</si>
  <si>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</si>
  <si>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</si>
  <si>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</si>
  <si>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</si>
  <si>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</si>
  <si>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</si>
  <si>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</si>
  <si>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</si>
  <si>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</si>
  <si>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</si>
  <si>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</si>
  <si>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</si>
  <si>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</si>
  <si>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</si>
  <si>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</si>
  <si>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</si>
  <si>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</si>
  <si>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</si>
  <si>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</si>
  <si>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</si>
  <si>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</si>
  <si>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</si>
  <si>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</si>
  <si>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</si>
  <si>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</si>
  <si>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</si>
  <si>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</si>
  <si>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</si>
  <si>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</si>
  <si>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</si>
  <si>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</si>
  <si>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</si>
  <si>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</si>
  <si>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</si>
  <si>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</si>
  <si>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</si>
  <si>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</si>
  <si>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</si>
  <si>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</si>
  <si>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</si>
  <si>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</si>
  <si>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</si>
  <si>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</si>
  <si>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</si>
  <si>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</si>
  <si>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</si>
  <si>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</si>
  <si>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</si>
  <si>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</si>
  <si>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</si>
  <si>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</si>
  <si>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</si>
  <si>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</si>
  <si>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</si>
  <si>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</si>
  <si>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</si>
  <si>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</si>
  <si>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</si>
  <si>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</si>
  <si>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</si>
  <si>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</si>
  <si>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</si>
  <si>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</si>
  <si>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</si>
  <si>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</si>
  <si>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</si>
  <si>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</si>
  <si>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</si>
  <si>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</si>
  <si>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</si>
  <si>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</si>
  <si>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</si>
  <si>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</si>
  <si>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</si>
  <si>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</si>
  <si>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</si>
  <si>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</si>
  <si>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</si>
  <si>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</si>
  <si>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</si>
  <si>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</si>
  <si>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</si>
  <si>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</si>
  <si>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</si>
  <si>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</si>
  <si>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</si>
  <si>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</si>
  <si>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</si>
  <si>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</si>
  <si>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</si>
  <si>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</si>
  <si>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</si>
  <si>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</si>
  <si>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</si>
  <si>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</si>
  <si>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</si>
  <si>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</si>
  <si>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</si>
  <si>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</si>
  <si>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</si>
  <si>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</si>
  <si>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</si>
  <si>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</si>
  <si>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</si>
  <si>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</si>
  <si>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</si>
  <si>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</si>
  <si>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</si>
  <si>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</si>
  <si>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</si>
  <si>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</si>
  <si>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</si>
  <si>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</si>
  <si>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</si>
  <si>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</si>
  <si>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</si>
  <si>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</si>
  <si>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</si>
  <si>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</si>
  <si>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</si>
  <si>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</si>
  <si>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</si>
  <si>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</si>
  <si>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</si>
  <si>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</si>
  <si>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</si>
  <si>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</si>
  <si>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</si>
  <si>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</si>
  <si>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</si>
  <si>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</si>
  <si>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</si>
  <si>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</si>
  <si>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</si>
  <si>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</si>
  <si>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</si>
  <si>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</si>
  <si>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</si>
  <si>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</si>
  <si>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</si>
  <si>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</si>
  <si>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</si>
  <si>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</si>
  <si>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</si>
  <si>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</si>
  <si>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</si>
  <si>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</si>
  <si>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</si>
  <si>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</si>
  <si>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</si>
  <si>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</si>
  <si>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</si>
  <si>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</si>
  <si>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</si>
  <si>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</si>
  <si>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</si>
  <si>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</si>
  <si>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</si>
  <si>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</si>
  <si>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</si>
  <si>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</si>
  <si>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</si>
  <si>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</si>
  <si>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</si>
  <si>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</si>
  <si>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</si>
  <si>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</si>
  <si>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</si>
  <si>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</si>
  <si>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</si>
  <si>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</si>
  <si>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</si>
  <si>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</si>
  <si>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</si>
  <si>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</si>
  <si>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</si>
  <si>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</si>
  <si>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</si>
  <si>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</si>
  <si>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</si>
  <si>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</si>
  <si>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</si>
  <si>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</si>
  <si>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</si>
  <si>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</si>
  <si>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</si>
  <si>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</si>
  <si>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</si>
  <si>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</si>
  <si>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</si>
  <si>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</si>
  <si>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</si>
  <si>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</si>
  <si>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</si>
  <si>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</si>
  <si>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</si>
  <si>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</si>
  <si>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</si>
  <si>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</si>
  <si>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</si>
  <si>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</si>
  <si>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</si>
  <si>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</si>
  <si>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</si>
  <si>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</si>
  <si>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</si>
  <si>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</si>
  <si>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</si>
  <si>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</si>
  <si>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</si>
  <si>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</si>
  <si>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</si>
  <si>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</si>
  <si>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</si>
  <si>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</si>
  <si>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</si>
  <si>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</si>
  <si>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</si>
  <si>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</si>
  <si>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</si>
  <si>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</si>
  <si>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</si>
  <si>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</si>
  <si>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</si>
  <si>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</si>
  <si>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</si>
  <si>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</si>
  <si>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</si>
  <si>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</si>
  <si>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</si>
  <si>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</si>
  <si>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</si>
  <si>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</si>
  <si>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</si>
  <si>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</si>
  <si>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</si>
  <si>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</si>
  <si>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</si>
  <si>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</si>
  <si>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</si>
  <si>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</si>
  <si>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</si>
  <si>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</si>
  <si>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</si>
  <si>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</si>
  <si>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</si>
  <si>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</si>
  <si>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</si>
  <si>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</si>
  <si>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</si>
  <si>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</si>
  <si>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</si>
  <si>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</si>
  <si>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</si>
  <si>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</si>
  <si>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</si>
  <si>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</si>
  <si>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</si>
  <si>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</si>
  <si>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</si>
  <si>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</si>
  <si>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</si>
  <si>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</si>
  <si>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</si>
  <si>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</si>
  <si>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</si>
  <si>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</si>
  <si>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</si>
  <si>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</si>
  <si>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</si>
  <si>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</si>
  <si>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</si>
  <si>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</si>
  <si>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</si>
  <si>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</si>
  <si>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</si>
  <si>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</si>
  <si>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</si>
  <si>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</si>
  <si>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</si>
  <si>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</si>
  <si>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</si>
  <si>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</si>
  <si>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</si>
  <si>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</si>
  <si>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</si>
  <si>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</si>
  <si>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</si>
  <si>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</si>
  <si>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</si>
  <si>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</si>
  <si>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</si>
  <si>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</si>
  <si>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</si>
  <si>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</si>
  <si>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</si>
  <si>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</si>
  <si>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</si>
  <si>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</si>
  <si>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</si>
  <si>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</si>
  <si>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</si>
  <si>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</si>
  <si>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</si>
  <si>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</si>
  <si>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</si>
  <si>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</si>
  <si>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</si>
  <si>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</si>
  <si>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</si>
  <si>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</si>
  <si>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</si>
  <si>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</si>
  <si>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</si>
  <si>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</si>
  <si>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</si>
  <si>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</si>
  <si>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</si>
  <si>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</si>
  <si>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</si>
  <si>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</si>
  <si>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</si>
  <si>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</si>
  <si>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</si>
  <si>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</si>
  <si>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</si>
  <si>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</si>
  <si>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</si>
  <si>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</si>
  <si>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</si>
  <si>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</si>
  <si>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</si>
  <si>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</si>
  <si>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</si>
  <si>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</si>
  <si>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</si>
  <si>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</si>
  <si>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</si>
  <si>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</si>
  <si>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</si>
  <si>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</si>
  <si>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</si>
  <si>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</si>
  <si>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</si>
  <si>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</si>
  <si>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</si>
  <si>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</si>
  <si>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</si>
  <si>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</si>
  <si>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</si>
  <si>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</si>
  <si>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</si>
  <si>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</si>
  <si>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</si>
  <si>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</si>
  <si>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</si>
  <si>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</si>
  <si>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</si>
  <si>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</si>
  <si>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</si>
  <si>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</si>
  <si>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</si>
  <si>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</si>
  <si>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</si>
  <si>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</si>
  <si>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</si>
  <si>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</si>
  <si>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</si>
  <si>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</si>
  <si>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</si>
  <si>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</si>
  <si>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</si>
  <si>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</si>
  <si>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</si>
  <si>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</si>
  <si>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</si>
  <si>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</si>
  <si>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</si>
  <si>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</si>
  <si>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</si>
  <si>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</si>
  <si>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</si>
  <si>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</si>
  <si>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</si>
  <si>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</si>
  <si>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</si>
  <si>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</si>
  <si>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</si>
  <si>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</si>
  <si>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</si>
  <si>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</si>
  <si>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</si>
  <si>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</si>
  <si>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</si>
  <si>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</si>
  <si>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</si>
  <si>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</si>
  <si>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</si>
  <si>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</si>
  <si>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</si>
  <si>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</si>
  <si>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</si>
  <si>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</si>
  <si>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</si>
  <si>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</si>
  <si>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</si>
  <si>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</si>
  <si>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</si>
  <si>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</si>
  <si>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</si>
  <si>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</si>
  <si>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</si>
  <si>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</si>
  <si>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</si>
  <si>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</si>
  <si>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</si>
  <si>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</si>
  <si>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</si>
  <si>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</si>
  <si>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</si>
  <si>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</si>
  <si>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</si>
  <si>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</si>
  <si>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</si>
  <si>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</si>
  <si>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</si>
  <si>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</si>
  <si>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</si>
  <si>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</si>
  <si>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</si>
  <si>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</si>
  <si>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</si>
  <si>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</si>
  <si>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</si>
  <si>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</si>
  <si>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</si>
  <si>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</si>
  <si>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</si>
  <si>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</si>
  <si>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</si>
  <si>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</si>
  <si>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</si>
  <si>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</si>
  <si>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</si>
  <si>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</si>
  <si>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</si>
  <si>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</si>
  <si>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</si>
  <si>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</si>
  <si>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</si>
  <si>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</si>
  <si>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</si>
  <si>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</si>
  <si>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</si>
  <si>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</si>
  <si>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</si>
  <si>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</si>
  <si>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</si>
  <si>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</si>
  <si>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</si>
  <si>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</si>
  <si>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</si>
  <si>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</si>
  <si>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</si>
  <si>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</si>
  <si>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</si>
  <si>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</si>
  <si>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</si>
  <si>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</si>
  <si>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</si>
  <si>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</si>
  <si>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</si>
  <si>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</si>
  <si>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</si>
  <si>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</si>
  <si>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</si>
  <si>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</si>
  <si>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</si>
  <si>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</si>
  <si>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</si>
  <si>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</si>
  <si>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</si>
  <si>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</si>
  <si>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</si>
  <si>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</si>
  <si>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</si>
  <si>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</si>
  <si>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</si>
  <si>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</si>
  <si>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</si>
  <si>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</si>
  <si>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</si>
  <si>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</si>
  <si>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</si>
  <si>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</si>
  <si>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</si>
  <si>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</si>
  <si>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</si>
  <si>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</si>
  <si>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</si>
  <si>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</si>
  <si>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</si>
  <si>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</si>
  <si>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</si>
  <si>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</si>
  <si>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</si>
  <si>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</si>
  <si>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</si>
  <si>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</si>
  <si>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</si>
  <si>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</si>
  <si>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</si>
  <si>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</si>
  <si>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</si>
  <si>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</si>
  <si>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</si>
  <si>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</si>
  <si>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</si>
  <si>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</si>
  <si>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</si>
  <si>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</si>
  <si>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</si>
  <si>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</si>
  <si>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</si>
  <si>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</si>
  <si>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</si>
  <si>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</si>
  <si>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</si>
  <si>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</si>
  <si>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</si>
  <si>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</si>
  <si>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</si>
  <si>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</si>
  <si>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</si>
  <si>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</si>
  <si>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</si>
  <si>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</si>
  <si>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</si>
  <si>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</si>
  <si>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</si>
  <si>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</si>
  <si>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</si>
  <si>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</si>
  <si>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</si>
  <si>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</si>
  <si>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</si>
  <si>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</si>
  <si>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</si>
  <si>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</si>
  <si>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</si>
  <si>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</si>
  <si>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</si>
  <si>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</si>
  <si>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</si>
  <si>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</si>
  <si>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</si>
  <si>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</si>
  <si>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</si>
  <si>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</si>
  <si>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</si>
  <si>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</si>
  <si>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</si>
  <si>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</si>
  <si>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</si>
  <si>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</si>
  <si>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</si>
  <si>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</si>
  <si>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</si>
  <si>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</si>
  <si>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</si>
  <si>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</si>
  <si>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</si>
  <si>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</si>
  <si>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</si>
  <si>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</si>
  <si>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</si>
  <si>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</si>
  <si>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</si>
  <si>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</si>
  <si>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</si>
  <si>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</si>
  <si>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</si>
  <si>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</si>
  <si>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</si>
  <si>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</si>
  <si>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</si>
  <si>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</si>
  <si>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</si>
  <si>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</si>
  <si>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</si>
  <si>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</si>
  <si>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</si>
  <si>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</si>
  <si>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</si>
  <si>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</si>
  <si>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</si>
  <si>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</si>
  <si>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</si>
  <si>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</si>
  <si>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</si>
  <si>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</si>
  <si>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</si>
  <si>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</si>
  <si>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</si>
  <si>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</si>
  <si>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</si>
  <si>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</si>
  <si>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</si>
  <si>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</si>
  <si>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</si>
  <si>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</si>
  <si>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</si>
  <si>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</si>
  <si>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</si>
  <si>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</si>
  <si>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</si>
  <si>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</si>
  <si>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</si>
  <si>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</si>
  <si>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</si>
  <si>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</si>
  <si>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</si>
  <si>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</si>
  <si>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</si>
  <si>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</si>
  <si>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</si>
  <si>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</si>
  <si>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</si>
  <si>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</si>
  <si>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</si>
  <si>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</si>
  <si>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</si>
  <si>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</si>
  <si>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</si>
  <si>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</si>
  <si>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</si>
  <si>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</si>
  <si>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</si>
  <si>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</si>
  <si>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</si>
  <si>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</si>
  <si>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</si>
  <si>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</si>
  <si>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</si>
  <si>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</si>
  <si>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</si>
  <si>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</si>
  <si>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</si>
  <si>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</si>
  <si>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</si>
  <si>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</si>
  <si>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</si>
  <si>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</si>
  <si>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</si>
  <si>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</si>
  <si>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</si>
  <si>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</si>
  <si>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</si>
  <si>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</si>
  <si>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</si>
  <si>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</si>
  <si>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</si>
  <si>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</si>
  <si>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</si>
  <si>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</si>
  <si>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</si>
  <si>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</si>
  <si>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</si>
  <si>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</si>
  <si>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</si>
  <si>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</si>
  <si>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</si>
  <si>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</si>
  <si>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</si>
  <si>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</si>
  <si>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</si>
  <si>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</si>
  <si>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</si>
  <si>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</si>
  <si>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</si>
  <si>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</si>
  <si>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</si>
  <si>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</si>
  <si>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</si>
  <si>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</si>
  <si>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</si>
  <si>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</si>
  <si>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</si>
  <si>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</si>
  <si>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</si>
  <si>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</si>
  <si>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</si>
  <si>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</si>
  <si>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</si>
  <si>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</si>
  <si>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</si>
  <si>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</si>
  <si>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</si>
  <si>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</si>
  <si>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</si>
  <si>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</si>
  <si>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</si>
  <si>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</si>
  <si>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</si>
  <si>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</si>
  <si>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</si>
  <si>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</si>
  <si>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</si>
  <si>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</si>
  <si>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</si>
  <si>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</si>
  <si>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</si>
  <si>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</si>
  <si>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</si>
  <si>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</si>
  <si>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</si>
  <si>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</si>
  <si>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</si>
  <si>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</si>
  <si>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</si>
  <si>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</si>
  <si>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</si>
  <si>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</si>
  <si>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</si>
  <si>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</si>
  <si>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</si>
  <si>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</si>
  <si>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</si>
  <si>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</si>
  <si>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</si>
  <si>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</si>
  <si>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</si>
  <si>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</si>
  <si>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</si>
  <si>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</si>
  <si>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</si>
  <si>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</si>
  <si>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</si>
  <si>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</si>
  <si>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</si>
  <si>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</si>
  <si>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</si>
  <si>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</si>
  <si>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</si>
  <si>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</si>
  <si>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</si>
  <si>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</si>
  <si>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</si>
  <si>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</si>
  <si>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</si>
  <si>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</si>
  <si>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</si>
  <si>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</si>
  <si>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</si>
  <si>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</si>
  <si>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</si>
  <si>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</si>
  <si>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</si>
  <si>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</si>
  <si>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</si>
  <si>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</si>
  <si>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</si>
  <si>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</si>
  <si>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</si>
  <si>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</si>
  <si>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</si>
  <si>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</si>
  <si>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</si>
  <si>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</si>
  <si>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</si>
  <si>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</si>
  <si>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</si>
  <si>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</si>
  <si>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</si>
  <si>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</si>
  <si>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</si>
  <si>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</si>
  <si>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</si>
  <si>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</si>
  <si>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</si>
  <si>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</si>
  <si>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</si>
  <si>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</si>
  <si>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</si>
  <si>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</si>
  <si>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</si>
  <si>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</si>
  <si>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</si>
  <si>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</si>
  <si>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</si>
  <si>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</si>
  <si>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</si>
  <si>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</si>
  <si>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</si>
  <si>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</si>
  <si>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</si>
  <si>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</si>
  <si>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</si>
  <si>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</si>
  <si>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</si>
  <si>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</si>
  <si>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</si>
  <si>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</si>
  <si>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</si>
  <si>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</si>
  <si>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</si>
  <si>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</si>
  <si>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</si>
  <si>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</si>
  <si>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</si>
  <si>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</si>
  <si>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</si>
  <si>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</si>
  <si>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</si>
  <si>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</si>
  <si>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</si>
  <si>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</si>
  <si>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</si>
  <si>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</si>
  <si>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</si>
  <si>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</si>
  <si>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</si>
  <si>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</si>
  <si>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</si>
  <si>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</si>
  <si>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</si>
  <si>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</si>
  <si>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</si>
  <si>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</si>
  <si>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</si>
  <si>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</si>
  <si>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</si>
  <si>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</si>
  <si>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</si>
  <si>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</si>
  <si>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</si>
  <si>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</si>
  <si>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</si>
  <si>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</si>
  <si>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</si>
  <si>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</si>
  <si>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</si>
  <si>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</si>
  <si>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</si>
  <si>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</si>
  <si>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</si>
  <si>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</si>
  <si>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</si>
  <si>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</si>
  <si>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</si>
  <si>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</si>
  <si>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</si>
  <si>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</si>
  <si>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</si>
  <si>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</si>
  <si>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</si>
  <si>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</si>
  <si>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</si>
  <si>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</si>
  <si>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</si>
  <si>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</si>
  <si>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</si>
  <si>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</si>
  <si>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</si>
  <si>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</si>
  <si>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</si>
  <si>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</si>
  <si>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</si>
  <si>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</si>
  <si>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</si>
  <si>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</si>
  <si>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</si>
  <si>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</si>
  <si>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</si>
  <si>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</si>
  <si>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</si>
  <si>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</si>
  <si>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</si>
  <si>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</si>
  <si>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</si>
  <si>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</si>
  <si>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</si>
  <si>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</si>
  <si>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</si>
  <si>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</si>
  <si>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</si>
  <si>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</si>
  <si>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</si>
  <si>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</si>
  <si>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</si>
  <si>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</si>
  <si>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</si>
  <si>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</si>
  <si>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</si>
  <si>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</si>
  <si>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</si>
  <si>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</si>
  <si>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</si>
  <si>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</si>
  <si>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</si>
  <si>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</si>
  <si>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</si>
  <si>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</si>
  <si>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</si>
  <si>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</si>
  <si>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</si>
  <si>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</si>
  <si>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</si>
  <si>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</si>
  <si>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</si>
  <si>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</si>
  <si>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</si>
  <si>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</si>
  <si>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</si>
  <si>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</si>
  <si>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</si>
  <si>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</si>
  <si>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</si>
  <si>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</si>
  <si>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</si>
  <si>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</si>
  <si>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</si>
  <si>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</si>
  <si>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</si>
  <si>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</si>
  <si>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</si>
  <si>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</si>
  <si>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</si>
  <si>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</si>
  <si>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</si>
  <si>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</si>
  <si>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</si>
  <si>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</si>
  <si>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</si>
  <si>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</si>
  <si>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</si>
  <si>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</si>
  <si>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</si>
  <si>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</si>
  <si>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</si>
  <si>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</si>
  <si>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</si>
  <si>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</si>
  <si>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</si>
  <si>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</si>
  <si>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</si>
  <si>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</si>
  <si>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</si>
  <si>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</si>
  <si>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</si>
  <si>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</si>
  <si>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</si>
  <si>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</si>
  <si>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</si>
  <si>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</si>
  <si>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</si>
  <si>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</si>
  <si>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</si>
  <si>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</si>
  <si>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</si>
  <si>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</si>
  <si>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</si>
  <si>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</si>
  <si>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</si>
  <si>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</si>
  <si>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</si>
  <si>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</si>
  <si>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</si>
  <si>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</si>
  <si>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</si>
  <si>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</si>
  <si>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</si>
  <si>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</si>
  <si>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</si>
  <si>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</si>
  <si>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</si>
  <si>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</si>
  <si>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</si>
  <si>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</si>
  <si>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</si>
  <si>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</si>
  <si>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</si>
  <si>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</si>
  <si>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</si>
  <si>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</si>
  <si>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</si>
  <si>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</si>
  <si>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</si>
  <si>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</si>
  <si>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</si>
  <si>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</si>
  <si>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</si>
  <si>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</si>
  <si>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</si>
  <si>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</si>
  <si>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</si>
  <si>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</si>
  <si>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</si>
  <si>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</si>
  <si>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</si>
  <si>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</si>
  <si>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</si>
  <si>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</si>
  <si>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</si>
  <si>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</si>
  <si>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</si>
  <si>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</si>
  <si>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</si>
  <si>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</si>
  <si>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</si>
  <si>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</si>
  <si>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</si>
  <si>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</si>
  <si>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</si>
  <si>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</si>
  <si>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</si>
  <si>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</si>
  <si>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</si>
  <si>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</si>
  <si>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</si>
  <si>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</si>
  <si>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</si>
  <si>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</si>
  <si>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</si>
  <si>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</si>
  <si>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</si>
  <si>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</si>
  <si>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</si>
  <si>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</si>
  <si>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</si>
  <si>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</si>
  <si>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</si>
  <si>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</si>
  <si>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</si>
  <si>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</si>
  <si>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</si>
  <si>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</si>
  <si>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</si>
  <si>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</si>
  <si>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</si>
  <si>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</si>
  <si>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</si>
  <si>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</si>
  <si>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</si>
  <si>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</si>
  <si>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</si>
  <si>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</si>
  <si>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</si>
  <si>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</si>
  <si>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</si>
  <si>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</si>
  <si>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</si>
  <si>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</si>
  <si>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</si>
  <si>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</si>
  <si>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</si>
  <si>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</si>
  <si>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</si>
  <si>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</si>
  <si>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</si>
  <si>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</si>
  <si>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</si>
  <si>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</si>
  <si>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</si>
  <si>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</si>
  <si>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</si>
  <si>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</si>
  <si>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</si>
  <si>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</si>
  <si>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</si>
  <si>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</si>
  <si>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</si>
  <si>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</si>
  <si>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</si>
  <si>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</si>
  <si>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</si>
  <si>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</si>
  <si>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</si>
  <si>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</si>
  <si>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</si>
  <si>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</si>
  <si>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</si>
  <si>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</si>
  <si>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</si>
  <si>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</si>
  <si>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</si>
  <si>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</si>
  <si>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</si>
  <si>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</si>
  <si>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</si>
  <si>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</si>
  <si>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</si>
  <si>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</si>
  <si>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</si>
  <si>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</si>
  <si>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</si>
  <si>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</si>
  <si>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</si>
  <si>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</si>
  <si>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</si>
  <si>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</si>
  <si>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</si>
  <si>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</si>
  <si>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</si>
  <si>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</si>
  <si>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</si>
  <si>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</si>
  <si>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</si>
  <si>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</si>
  <si>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</si>
  <si>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</si>
  <si>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</si>
  <si>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</si>
  <si>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</si>
  <si>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</si>
  <si>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</si>
  <si>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</si>
  <si>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</si>
  <si>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</si>
  <si>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</si>
  <si>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</si>
  <si>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</si>
  <si>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</si>
  <si>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</si>
  <si>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</si>
  <si>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</si>
  <si>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</si>
  <si>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</si>
  <si>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</si>
  <si>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</si>
  <si>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</si>
  <si>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</si>
  <si>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</si>
  <si>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</si>
  <si>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</si>
  <si>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</si>
  <si>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</si>
  <si>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</si>
  <si>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</si>
  <si>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</si>
  <si>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</si>
  <si>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</si>
  <si>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</si>
  <si>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</si>
  <si>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</si>
  <si>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</si>
  <si>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</si>
  <si>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</si>
  <si>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</si>
  <si>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</si>
  <si>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</si>
  <si>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</si>
  <si>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</si>
  <si>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</si>
  <si>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</si>
  <si>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</si>
  <si>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</si>
  <si>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</si>
  <si>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</si>
  <si>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</si>
  <si>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</si>
  <si>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</si>
  <si>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</si>
  <si>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</si>
  <si>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</si>
  <si>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</si>
  <si>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</si>
  <si>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</si>
  <si>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</si>
  <si>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</si>
  <si>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</si>
  <si>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</si>
  <si>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</si>
  <si>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</si>
  <si>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</si>
  <si>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</si>
  <si>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</si>
  <si>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</si>
  <si>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</si>
  <si>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</si>
  <si>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</si>
  <si>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</si>
  <si>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</si>
  <si>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</si>
  <si>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</si>
  <si>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</si>
  <si>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</si>
  <si>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</si>
  <si>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</si>
  <si>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</si>
  <si>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</si>
  <si>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</si>
  <si>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</si>
  <si>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</si>
  <si>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</si>
  <si>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</si>
  <si>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</si>
  <si>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</si>
  <si>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</si>
  <si>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</si>
  <si>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</si>
  <si>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</si>
  <si>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</si>
  <si>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</si>
  <si>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</si>
  <si>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</si>
  <si>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</si>
  <si>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</si>
  <si>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</si>
  <si>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</si>
  <si>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</si>
  <si>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</si>
  <si>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</si>
  <si>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</si>
  <si>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</si>
  <si>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</si>
  <si>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</si>
  <si>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</si>
  <si>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</si>
  <si>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</si>
  <si>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</si>
  <si>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</si>
  <si>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</si>
  <si>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</si>
  <si>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</si>
  <si>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</si>
  <si>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</si>
  <si>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</si>
  <si>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</si>
  <si>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</si>
  <si>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</si>
  <si>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</si>
  <si>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</si>
  <si>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</si>
  <si>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</si>
  <si>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</si>
  <si>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</si>
  <si>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</si>
  <si>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</si>
  <si>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</si>
  <si>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</si>
  <si>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</si>
  <si>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</si>
  <si>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</si>
  <si>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</si>
  <si>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</si>
  <si>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</si>
  <si>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</si>
  <si>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</si>
  <si>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</si>
  <si>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</si>
  <si>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</si>
  <si>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</si>
  <si>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</si>
  <si>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</si>
  <si>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</si>
  <si>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</si>
  <si>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</si>
  <si>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</si>
  <si>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</si>
  <si>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</si>
  <si>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</si>
  <si>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</si>
  <si>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</si>
  <si>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</si>
  <si>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</si>
  <si>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</si>
  <si>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</si>
  <si>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</si>
  <si>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</si>
  <si>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</si>
  <si>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</si>
  <si>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</si>
  <si>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</si>
  <si>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</si>
  <si>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</si>
  <si>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</si>
  <si>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</si>
  <si>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</si>
  <si>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</si>
  <si>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</si>
  <si>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</si>
  <si>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</si>
  <si>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</si>
  <si>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</si>
  <si>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</si>
  <si>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</si>
  <si>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</si>
  <si>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</si>
  <si>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</si>
  <si>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</si>
  <si>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</si>
  <si>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</si>
  <si>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</si>
  <si>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</si>
  <si>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</si>
  <si>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</si>
  <si>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</si>
  <si>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</si>
  <si>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</si>
  <si>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</si>
  <si>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</si>
  <si>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</si>
  <si>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</si>
  <si>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</si>
  <si>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</si>
  <si>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</si>
  <si>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</si>
  <si>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</si>
  <si>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</si>
  <si>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</si>
  <si>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</si>
  <si>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</si>
  <si>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</si>
  <si>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</si>
  <si>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</si>
  <si>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</si>
  <si>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</si>
  <si>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</si>
  <si>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</si>
  <si>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</si>
  <si>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</si>
  <si>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</si>
  <si>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</si>
  <si>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</si>
  <si>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</si>
  <si>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</si>
  <si>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</si>
  <si>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</si>
  <si>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</si>
  <si>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</si>
  <si>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</si>
  <si>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</si>
  <si>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</si>
  <si>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</si>
  <si>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</si>
  <si>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</si>
  <si>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</si>
  <si>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</si>
  <si>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</si>
  <si>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</si>
  <si>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</si>
  <si>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</si>
  <si>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</si>
  <si>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</si>
  <si>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</si>
  <si>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</si>
  <si>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</si>
  <si>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</si>
  <si>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</si>
  <si>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</si>
  <si>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</si>
  <si>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</si>
  <si>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</si>
  <si>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</si>
  <si>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</si>
  <si>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</si>
  <si>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</si>
  <si>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</si>
  <si>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</si>
  <si>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</si>
  <si>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</si>
  <si>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</si>
  <si>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</si>
  <si>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</si>
  <si>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</si>
  <si>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</si>
  <si>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</si>
  <si>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</si>
  <si>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</si>
  <si>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</si>
  <si>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</si>
  <si>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</si>
  <si>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</si>
  <si>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</si>
  <si>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</si>
  <si>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</si>
  <si>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</si>
  <si>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</si>
  <si>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</si>
  <si>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</si>
  <si>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</si>
  <si>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</si>
  <si>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</si>
  <si>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</si>
  <si>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</si>
  <si>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</si>
  <si>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</si>
  <si>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</si>
  <si>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</si>
  <si>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</si>
  <si>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</si>
  <si>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</si>
  <si>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</si>
  <si>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</si>
  <si>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</si>
  <si>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</si>
  <si>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</si>
  <si>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</si>
  <si>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</si>
  <si>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</si>
  <si>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</si>
  <si>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</si>
  <si>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</si>
  <si>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</si>
  <si>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</si>
  <si>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</si>
  <si>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</si>
  <si>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</si>
  <si>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</si>
  <si>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</si>
  <si>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</si>
  <si>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</si>
  <si>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</si>
  <si>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</si>
  <si>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</si>
  <si>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</si>
  <si>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</si>
  <si>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</si>
  <si>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</si>
  <si>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</si>
  <si>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</si>
  <si>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</si>
  <si>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</si>
  <si>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</si>
  <si>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</si>
  <si>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</si>
  <si>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</si>
  <si>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</si>
  <si>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</si>
  <si>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</si>
  <si>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</si>
  <si>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</si>
  <si>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</si>
  <si>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</si>
  <si>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</si>
  <si>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</si>
  <si>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</si>
  <si>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</si>
  <si>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</si>
  <si>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</si>
  <si>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</si>
  <si>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</si>
  <si>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</si>
  <si>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</si>
  <si>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</si>
  <si>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</si>
  <si>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</si>
  <si>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</si>
  <si>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</si>
  <si>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</si>
  <si>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</si>
  <si>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</si>
  <si>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</si>
  <si>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</si>
  <si>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</si>
  <si>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</si>
  <si>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</si>
  <si>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</si>
  <si>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</si>
  <si>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</si>
  <si>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</si>
  <si>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</si>
  <si>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</si>
  <si>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</si>
  <si>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</si>
  <si>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</si>
  <si>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</si>
  <si>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</si>
  <si>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</si>
  <si>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</si>
  <si>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</si>
  <si>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</si>
  <si>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</si>
  <si>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</si>
  <si>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</si>
  <si>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</si>
  <si>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</si>
  <si>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</si>
  <si>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</si>
  <si>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</si>
  <si>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</si>
  <si>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</si>
  <si>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</si>
  <si>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</si>
  <si>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</si>
  <si>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</si>
  <si>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</si>
  <si>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</si>
  <si>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</si>
  <si>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</si>
  <si>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</si>
  <si>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</si>
  <si>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</si>
  <si>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</si>
  <si>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</si>
  <si>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</si>
  <si>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</si>
  <si>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</si>
  <si>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</si>
  <si>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</si>
  <si>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</si>
  <si>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</si>
  <si>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</si>
  <si>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</si>
  <si>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</si>
  <si>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</si>
  <si>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</si>
  <si>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</si>
  <si>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</si>
  <si>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</si>
  <si>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</si>
  <si>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</si>
  <si>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</si>
  <si>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</si>
  <si>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</si>
  <si>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</si>
  <si>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</si>
  <si>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</si>
  <si>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</si>
  <si>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</si>
  <si>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</si>
  <si>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</si>
  <si>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</si>
  <si>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</si>
  <si>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</si>
  <si>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</si>
  <si>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</si>
  <si>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</si>
  <si>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</si>
  <si>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</si>
  <si>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</si>
  <si>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</si>
  <si>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</si>
  <si>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</si>
  <si>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</si>
  <si>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</si>
  <si>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</si>
  <si>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</si>
  <si>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</si>
  <si>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</si>
  <si>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</si>
  <si>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</si>
  <si>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</si>
  <si>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</si>
  <si>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</si>
  <si>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</si>
  <si>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</si>
  <si>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</si>
  <si>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</si>
  <si>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</si>
  <si>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</si>
  <si>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</si>
  <si>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</si>
  <si>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</si>
  <si>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</si>
  <si>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</si>
  <si>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</si>
  <si>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</si>
  <si>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</si>
  <si>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</si>
  <si>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</si>
  <si>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</si>
  <si>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</si>
  <si>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</si>
  <si>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</si>
  <si>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</si>
  <si>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</si>
  <si>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</si>
  <si>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</si>
  <si>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</si>
  <si>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</si>
  <si>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</si>
  <si>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</si>
  <si>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</si>
  <si>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</si>
  <si>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</si>
  <si>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</si>
  <si>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</si>
  <si>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</si>
  <si>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</si>
  <si>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</si>
  <si>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</si>
  <si>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</si>
  <si>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</si>
  <si>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</si>
  <si>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</si>
  <si>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</si>
  <si>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</si>
  <si>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</si>
  <si>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</si>
  <si>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</si>
  <si>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</si>
  <si>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</si>
  <si>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</si>
  <si>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</si>
  <si>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</si>
  <si>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</si>
  <si>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</si>
  <si>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</si>
  <si>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</si>
  <si>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</si>
  <si>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</si>
  <si>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</si>
  <si>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</si>
  <si>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</si>
  <si>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</si>
  <si>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</si>
  <si>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</si>
  <si>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</si>
  <si>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</si>
  <si>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</si>
  <si>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</si>
  <si>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</si>
  <si>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</si>
  <si>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</si>
  <si>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</si>
  <si>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</si>
  <si>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</si>
  <si>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</si>
  <si>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</si>
  <si>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</si>
  <si>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</si>
  <si>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</si>
  <si>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</si>
  <si>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</si>
  <si>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</si>
  <si>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</si>
  <si>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</si>
  <si>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</si>
  <si>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</si>
  <si>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</si>
  <si>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</si>
  <si>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</si>
  <si>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</si>
  <si>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</si>
  <si>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</si>
  <si>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</si>
  <si>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</si>
  <si>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</si>
  <si>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</si>
  <si>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</si>
  <si>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</si>
  <si>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</si>
  <si>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</si>
  <si>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</si>
  <si>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</si>
  <si>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</si>
  <si>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</si>
  <si>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</si>
  <si>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</si>
  <si>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</si>
  <si>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</si>
  <si>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</si>
  <si>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</si>
  <si>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</si>
  <si>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</si>
  <si>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</si>
  <si>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</si>
  <si>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</si>
  <si>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</si>
  <si>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</si>
  <si>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</si>
  <si>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</si>
  <si>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</si>
  <si>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</si>
  <si>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</si>
  <si>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</si>
  <si>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</si>
  <si>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</si>
  <si>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</si>
  <si>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</si>
  <si>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</si>
  <si>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</si>
  <si>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</si>
  <si>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</si>
  <si>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</si>
  <si>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</si>
  <si>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</si>
  <si>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</si>
  <si>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</si>
  <si>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</si>
  <si>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</si>
  <si>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</si>
  <si>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</si>
  <si>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</si>
  <si>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</si>
  <si>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</si>
  <si>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</si>
  <si>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</si>
  <si>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</si>
  <si>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</si>
  <si>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</si>
  <si>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</si>
  <si>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</si>
  <si>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</si>
  <si>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</si>
  <si>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</si>
  <si>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</si>
  <si>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</si>
  <si>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</si>
  <si>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</si>
  <si>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</si>
  <si>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</si>
  <si>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</si>
  <si>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</si>
  <si>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</si>
  <si>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</si>
  <si>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</si>
  <si>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</si>
  <si>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</si>
  <si>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</si>
  <si>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</si>
  <si>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</si>
  <si>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</si>
  <si>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</si>
  <si>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</si>
  <si>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</si>
  <si>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</si>
  <si>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</si>
  <si>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</si>
  <si>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</si>
  <si>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</si>
  <si>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</si>
  <si>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</si>
  <si>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</si>
  <si>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</si>
  <si>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</si>
  <si>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</si>
  <si>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</si>
  <si>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</si>
  <si>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</si>
  <si>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</si>
  <si>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</si>
  <si>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</si>
  <si>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</si>
  <si>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</si>
  <si>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</si>
  <si>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</si>
  <si>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</si>
  <si>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</si>
  <si>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</si>
  <si>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</si>
  <si>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</si>
  <si>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</si>
  <si>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</si>
  <si>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</si>
  <si>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</si>
  <si>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</si>
  <si>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</si>
  <si>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</si>
  <si>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</si>
  <si>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</si>
  <si>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</si>
  <si>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</si>
  <si>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</si>
  <si>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</si>
  <si>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</si>
  <si>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</si>
  <si>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</si>
  <si>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</si>
  <si>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</si>
  <si>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</si>
  <si>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</si>
  <si>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</si>
  <si>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</si>
  <si>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</si>
  <si>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</si>
  <si>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</si>
  <si>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</si>
  <si>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</si>
  <si>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</si>
  <si>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</si>
  <si>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</si>
  <si>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</si>
  <si>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</si>
  <si>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</si>
  <si>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</si>
  <si>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</si>
  <si>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</si>
  <si>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</si>
  <si>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</si>
  <si>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</si>
  <si>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</si>
  <si>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</si>
  <si>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</si>
  <si>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</si>
  <si>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</si>
  <si>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</si>
  <si>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</si>
  <si>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</si>
  <si>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</si>
  <si>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</si>
  <si>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</si>
  <si>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</si>
  <si>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</si>
  <si>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</si>
  <si>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</si>
  <si>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</si>
  <si>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</si>
  <si>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</si>
  <si>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</si>
  <si>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</si>
  <si>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</si>
  <si>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</si>
  <si>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</si>
  <si>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</si>
  <si>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</si>
  <si>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</si>
  <si>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</si>
  <si>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</si>
  <si>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</si>
  <si>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</si>
  <si>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</si>
  <si>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</si>
  <si>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</si>
  <si>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</si>
  <si>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</si>
  <si>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</si>
  <si>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</si>
  <si>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</si>
  <si>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</si>
  <si>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</si>
  <si>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</si>
  <si>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</si>
  <si>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</si>
  <si>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</si>
  <si>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</si>
  <si>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</si>
  <si>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</si>
  <si>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</si>
  <si>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</si>
  <si>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</si>
  <si>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</si>
  <si>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</si>
  <si>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</si>
  <si>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</si>
  <si>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</si>
  <si>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</si>
  <si>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</si>
  <si>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</si>
  <si>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</si>
  <si>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</si>
  <si>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</si>
  <si>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</si>
  <si>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</si>
  <si>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</si>
  <si>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</si>
  <si>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</si>
  <si>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</si>
  <si>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</si>
  <si>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</si>
  <si>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</si>
  <si>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</si>
  <si>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</si>
  <si>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</si>
  <si>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</si>
  <si>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</si>
  <si>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</si>
  <si>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</si>
  <si>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</si>
  <si>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</si>
  <si>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</si>
  <si>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</si>
  <si>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</si>
  <si>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</si>
  <si>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</si>
  <si>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</si>
  <si>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</si>
  <si>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</si>
  <si>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</si>
  <si>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</si>
  <si>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</si>
  <si>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</si>
  <si>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</si>
  <si>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</si>
  <si>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</si>
  <si>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</si>
  <si>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</si>
  <si>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</si>
  <si>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</si>
  <si>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</si>
  <si>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</si>
  <si>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</si>
  <si>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</si>
  <si>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</si>
  <si>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</si>
  <si>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</si>
  <si>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</si>
  <si>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</si>
  <si>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</si>
  <si>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</si>
  <si>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</si>
  <si>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</si>
  <si>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</si>
  <si>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</si>
  <si>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</si>
  <si>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</si>
  <si>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</si>
  <si>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</si>
  <si>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</si>
  <si>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</si>
  <si>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</si>
  <si>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</si>
  <si>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</si>
  <si>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</si>
  <si>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</si>
  <si>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</si>
  <si>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</si>
  <si>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</si>
  <si>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</si>
  <si>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</si>
  <si>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</si>
  <si>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</si>
  <si>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</si>
  <si>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</si>
  <si>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</si>
  <si>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</si>
  <si>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</si>
  <si>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</si>
  <si>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</si>
  <si>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</si>
  <si>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</si>
  <si>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</si>
  <si>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</si>
  <si>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</si>
  <si>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</si>
  <si>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</si>
  <si>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</si>
  <si>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</si>
  <si>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</si>
  <si>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</si>
  <si>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</si>
  <si>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</si>
  <si>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</si>
  <si>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</si>
  <si>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</si>
  <si>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</si>
  <si>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</si>
  <si>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</si>
  <si>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</si>
  <si>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</si>
  <si>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</si>
  <si>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</si>
  <si>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</si>
  <si>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</si>
  <si>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</si>
  <si>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</si>
  <si>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</si>
  <si>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</si>
  <si>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</si>
  <si>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</si>
  <si>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</si>
  <si>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</si>
  <si>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</si>
  <si>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</si>
  <si>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</si>
  <si>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</si>
  <si>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</si>
  <si>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</si>
  <si>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</si>
  <si>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</si>
  <si>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</si>
  <si>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</si>
  <si>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</si>
  <si>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</si>
  <si>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</si>
  <si>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</si>
  <si>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</si>
  <si>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</si>
  <si>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</si>
  <si>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</si>
  <si>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</si>
  <si>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</si>
  <si>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</si>
  <si>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</si>
  <si>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</si>
  <si>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</si>
  <si>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</si>
  <si>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</si>
  <si>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</si>
  <si>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</si>
  <si>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</si>
  <si>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</si>
  <si>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</si>
  <si>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</si>
  <si>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</si>
  <si>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</si>
  <si>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</si>
  <si>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</si>
  <si>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</si>
  <si>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</si>
  <si>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</si>
  <si>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</si>
  <si>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</si>
  <si>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</si>
  <si>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</si>
  <si>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</si>
  <si>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</si>
  <si>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</si>
  <si>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</si>
  <si>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</si>
  <si>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</si>
  <si>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</si>
  <si>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</si>
  <si>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</si>
  <si>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</si>
  <si>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</si>
  <si>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</si>
  <si>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</si>
  <si>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</si>
  <si>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</si>
  <si>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</si>
  <si>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</si>
  <si>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</si>
  <si>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</si>
  <si>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</si>
  <si>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</si>
  <si>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</si>
  <si>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</si>
  <si>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</si>
  <si>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</si>
  <si>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</si>
  <si>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</si>
  <si>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</si>
  <si>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</si>
  <si>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</si>
  <si>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</si>
  <si>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</si>
  <si>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</si>
  <si>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</si>
  <si>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</si>
  <si>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</si>
  <si>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</si>
  <si>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</si>
  <si>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</si>
  <si>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</si>
  <si>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</si>
  <si>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</si>
  <si>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</si>
  <si>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</si>
  <si>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</si>
  <si>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</si>
  <si>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</si>
  <si>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</si>
  <si>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</si>
  <si>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</si>
  <si>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</si>
  <si>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</si>
  <si>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</si>
  <si>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</si>
  <si>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</si>
  <si>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</si>
  <si>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</si>
  <si>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</si>
  <si>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</si>
  <si>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</si>
  <si>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</si>
  <si>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</si>
  <si>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</si>
  <si>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</si>
  <si>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</si>
  <si>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</si>
  <si>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</si>
  <si>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</si>
  <si>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</si>
  <si>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</si>
  <si>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</si>
  <si>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</si>
  <si>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</si>
  <si>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</si>
  <si>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</si>
  <si>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</si>
  <si>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</si>
  <si>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</si>
  <si>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</si>
  <si>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</si>
  <si>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</si>
  <si>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</si>
  <si>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</si>
  <si>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</si>
  <si>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</si>
  <si>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</si>
  <si>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</si>
  <si>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</si>
  <si>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</si>
  <si>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</si>
  <si>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</si>
  <si>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</si>
  <si>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</si>
  <si>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</si>
  <si>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</si>
  <si>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</si>
  <si>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</si>
  <si>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</si>
  <si>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</si>
  <si>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</si>
  <si>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</si>
  <si>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</si>
  <si>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</si>
  <si>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</si>
  <si>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</si>
  <si>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</si>
  <si>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</si>
  <si>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</si>
  <si>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</si>
  <si>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</si>
  <si>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</si>
  <si>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</si>
  <si>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</si>
  <si>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</si>
  <si>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</si>
  <si>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</si>
  <si>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</si>
  <si>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</si>
  <si>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</si>
  <si>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</si>
  <si>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</si>
  <si>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</si>
  <si>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</si>
  <si>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</si>
  <si>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</si>
  <si>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</si>
  <si>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</si>
  <si>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</si>
  <si>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</si>
  <si>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</si>
  <si>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</si>
  <si>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</si>
  <si>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</si>
  <si>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</si>
  <si>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</si>
  <si>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</si>
  <si>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</si>
  <si>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</si>
  <si>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</si>
  <si>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</si>
  <si>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</si>
  <si>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</si>
  <si>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</si>
  <si>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</si>
  <si>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</si>
  <si>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</si>
  <si>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</si>
  <si>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</si>
  <si>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</si>
  <si>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</si>
  <si>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</si>
  <si>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</si>
  <si>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</si>
  <si>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</si>
  <si>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</si>
  <si>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</si>
  <si>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</si>
  <si>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</si>
  <si>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</si>
  <si>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</si>
  <si>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</si>
  <si>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</si>
  <si>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</si>
  <si>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</si>
  <si>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</si>
  <si>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</si>
  <si>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</si>
  <si>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</si>
  <si>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</si>
  <si>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</si>
  <si>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</si>
  <si>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</si>
  <si>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</si>
  <si>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</si>
  <si>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</si>
  <si>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</si>
  <si>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</si>
  <si>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</si>
  <si>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</si>
  <si>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</si>
  <si>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</si>
  <si>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</si>
  <si>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</si>
  <si>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</si>
  <si>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</si>
  <si>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</si>
  <si>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</si>
  <si>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</si>
  <si>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</si>
  <si>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</si>
  <si>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</si>
  <si>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</si>
  <si>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</si>
  <si>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</si>
  <si>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</si>
  <si>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</si>
  <si>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</si>
  <si>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</si>
  <si>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</si>
  <si>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</si>
  <si>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</si>
  <si>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</si>
  <si>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</si>
  <si>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</si>
  <si>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</si>
  <si>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</si>
  <si>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</si>
  <si>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</si>
  <si>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</si>
  <si>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</si>
  <si>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</si>
  <si>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</si>
  <si>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</si>
  <si>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</si>
  <si>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</si>
  <si>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</si>
  <si>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</si>
  <si>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</si>
  <si>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</si>
  <si>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</si>
  <si>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</si>
  <si>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</si>
  <si>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</si>
  <si>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</si>
  <si>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</si>
  <si>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</si>
  <si>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</si>
  <si>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</si>
  <si>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</si>
  <si>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</si>
  <si>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</si>
  <si>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</si>
  <si>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</si>
  <si>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</si>
  <si>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</si>
  <si>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</si>
  <si>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</si>
  <si>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</si>
  <si>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</si>
  <si>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</si>
  <si>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</si>
  <si>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</si>
  <si>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</si>
  <si>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</si>
  <si>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</si>
  <si>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</si>
  <si>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</si>
  <si>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</si>
  <si>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</si>
  <si>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</si>
  <si>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</si>
  <si>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</si>
  <si>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</si>
  <si>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</si>
  <si>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</si>
  <si>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</si>
  <si>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</si>
  <si>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</si>
  <si>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</si>
  <si>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</si>
  <si>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</si>
  <si>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</si>
  <si>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</si>
  <si>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</si>
  <si>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</si>
  <si>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</si>
  <si>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</si>
  <si>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</si>
  <si>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</si>
  <si>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</si>
  <si>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</si>
  <si>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</si>
  <si>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</si>
  <si>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</si>
  <si>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</si>
  <si>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</si>
  <si>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</si>
  <si>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</si>
  <si>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</si>
  <si>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</si>
  <si>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</si>
  <si>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</si>
  <si>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</si>
  <si>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</si>
  <si>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</si>
  <si>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</si>
  <si>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</si>
  <si>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</si>
  <si>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</si>
  <si>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</si>
  <si>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</si>
  <si>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</si>
  <si>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</si>
  <si>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</si>
  <si>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</si>
  <si>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</si>
  <si>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</si>
  <si>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</si>
  <si>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</si>
  <si>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</si>
  <si>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</si>
  <si>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</si>
  <si>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</si>
  <si>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</si>
  <si>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</si>
  <si>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</si>
  <si>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</si>
  <si>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</si>
  <si>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</si>
  <si>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</si>
  <si>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</si>
  <si>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</si>
  <si>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</si>
  <si>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</si>
  <si>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</si>
  <si>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</si>
  <si>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</si>
  <si>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</si>
  <si>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</si>
  <si>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</si>
  <si>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</si>
  <si>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</si>
  <si>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</si>
  <si>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</si>
  <si>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</si>
  <si>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</si>
  <si>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</si>
  <si>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</si>
  <si>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</si>
  <si>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</si>
  <si>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</si>
  <si>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</si>
  <si>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</si>
  <si>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</si>
  <si>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</si>
  <si>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</si>
  <si>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</si>
  <si>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</si>
  <si>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</si>
  <si>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</si>
  <si>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</si>
  <si>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</si>
  <si>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</si>
  <si>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</si>
  <si>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</si>
  <si>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</si>
  <si>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</si>
  <si>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</si>
  <si>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</si>
  <si>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</si>
  <si>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</si>
  <si>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</si>
  <si>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</si>
  <si>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</si>
  <si>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</si>
  <si>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</si>
  <si>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</si>
  <si>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</si>
  <si>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</si>
  <si>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</si>
  <si>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</si>
  <si>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</si>
  <si>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</si>
  <si>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</si>
  <si>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</si>
  <si>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</si>
  <si>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</si>
  <si>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</si>
  <si>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</si>
  <si>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</si>
  <si>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</si>
  <si>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</si>
  <si>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</si>
  <si>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</si>
  <si>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</si>
  <si>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</si>
  <si>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</si>
  <si>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</si>
  <si>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</si>
  <si>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</si>
  <si>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</si>
  <si>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</si>
  <si>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</si>
  <si>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</si>
  <si>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</si>
  <si>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</si>
  <si>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</si>
  <si>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</si>
  <si>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</si>
  <si>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</si>
  <si>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</si>
  <si>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</si>
  <si>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</si>
  <si>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</si>
  <si>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</si>
  <si>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</si>
  <si>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</si>
  <si>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</si>
  <si>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</si>
  <si>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</si>
  <si>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</si>
  <si>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</si>
  <si>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</si>
  <si>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</si>
  <si>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</si>
  <si>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</si>
  <si>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</si>
  <si>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</si>
  <si>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</si>
  <si>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</si>
  <si>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</si>
  <si>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</si>
  <si>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</si>
  <si>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</si>
  <si>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</si>
  <si>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</si>
  <si>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</si>
  <si>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</si>
  <si>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</si>
  <si>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</si>
  <si>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</si>
  <si>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</si>
  <si>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</si>
  <si>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</si>
  <si>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</si>
  <si>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</si>
  <si>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</si>
  <si>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</si>
  <si>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</si>
  <si>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</si>
  <si>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</si>
  <si>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</si>
  <si>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</si>
  <si>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</si>
  <si>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</si>
  <si>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</si>
  <si>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</si>
  <si>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</si>
  <si>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</si>
  <si>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</si>
  <si>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</si>
  <si>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</si>
  <si>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</si>
  <si>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</si>
  <si>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</si>
  <si>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</si>
  <si>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</si>
  <si>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</si>
  <si>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</si>
  <si>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</si>
  <si>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</si>
  <si>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</si>
  <si>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</si>
  <si>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</si>
  <si>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</si>
  <si>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</si>
  <si>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</si>
  <si>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</si>
  <si>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</si>
  <si>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</si>
  <si>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</si>
  <si>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</si>
  <si>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</si>
  <si>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</si>
  <si>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</si>
  <si>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</si>
  <si>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</si>
  <si>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</si>
  <si>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</si>
  <si>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</si>
  <si>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</si>
  <si>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</si>
  <si>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</si>
  <si>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</si>
  <si>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</si>
  <si>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</si>
  <si>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</si>
  <si>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</si>
  <si>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</si>
  <si>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</si>
  <si>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</si>
  <si>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</si>
  <si>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</si>
  <si>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</si>
  <si>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</si>
  <si>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</si>
  <si>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</si>
  <si>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</si>
  <si>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</si>
  <si>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</si>
  <si>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</si>
  <si>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</si>
  <si>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</si>
  <si>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</si>
  <si>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</si>
  <si>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</si>
  <si>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</si>
  <si>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</si>
  <si>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</si>
  <si>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</si>
  <si>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</si>
  <si>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</si>
  <si>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</si>
  <si>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</si>
  <si>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</si>
  <si>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</si>
  <si>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</si>
  <si>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</si>
  <si>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</si>
  <si>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</si>
  <si>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</si>
  <si>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</si>
  <si>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</si>
  <si>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</si>
  <si>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</si>
  <si>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</si>
  <si>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</si>
  <si>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</si>
  <si>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</si>
  <si>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</si>
  <si>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</si>
  <si>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</si>
  <si>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</si>
  <si>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</si>
  <si>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</si>
  <si>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</si>
  <si>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</si>
  <si>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</si>
  <si>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</si>
  <si>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</si>
  <si>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</si>
  <si>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</si>
  <si>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</si>
  <si>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</si>
  <si>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</si>
  <si>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</si>
  <si>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</si>
  <si>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</si>
  <si>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</si>
  <si>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</si>
  <si>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</si>
  <si>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</si>
  <si>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</si>
  <si>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</si>
  <si>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</si>
  <si>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</si>
  <si>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</si>
  <si>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</si>
  <si>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</si>
  <si>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</si>
  <si>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</si>
  <si>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</si>
  <si>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</si>
  <si>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</si>
  <si>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</si>
  <si>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</si>
  <si>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</si>
  <si>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</si>
  <si>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</si>
  <si>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</si>
  <si>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</si>
  <si>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</si>
  <si>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</si>
  <si>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</si>
  <si>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</si>
  <si>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</si>
  <si>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</si>
  <si>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</si>
  <si>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</si>
  <si>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</si>
  <si>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</si>
  <si>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</si>
  <si>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</si>
  <si>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</si>
  <si>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</si>
  <si>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</si>
  <si>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</si>
  <si>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</si>
  <si>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</si>
  <si>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</si>
  <si>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</si>
  <si>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</si>
  <si>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</si>
  <si>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</si>
  <si>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</si>
  <si>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</si>
  <si>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</si>
  <si>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</si>
  <si>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</si>
  <si>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</si>
  <si>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</si>
  <si>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</si>
  <si>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</si>
  <si>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</si>
  <si>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</si>
  <si>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</si>
  <si>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</si>
  <si>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</si>
  <si>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</si>
  <si>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</si>
  <si>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</si>
  <si>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</si>
  <si>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</si>
  <si>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</si>
  <si>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</si>
  <si>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</si>
  <si>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</si>
  <si>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</si>
  <si>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</si>
  <si>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</si>
  <si>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</si>
  <si>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</si>
  <si>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</si>
  <si>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</si>
  <si>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</si>
  <si>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</si>
  <si>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</si>
  <si>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</si>
  <si>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</si>
  <si>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</si>
  <si>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</si>
  <si>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</si>
  <si>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</si>
  <si>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</si>
  <si>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</si>
  <si>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</si>
  <si>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</si>
  <si>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</si>
  <si>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</si>
  <si>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</si>
  <si>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</si>
  <si>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</si>
  <si>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</si>
  <si>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</si>
  <si>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</si>
  <si>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</si>
  <si>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</si>
  <si>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</si>
  <si>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</si>
  <si>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</si>
  <si>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</si>
  <si>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</si>
  <si>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</si>
  <si>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</si>
  <si>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</si>
  <si>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</si>
  <si>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</si>
  <si>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</si>
  <si>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</si>
  <si>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</si>
  <si>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</si>
  <si>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</si>
  <si>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</si>
  <si>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</si>
  <si>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</si>
  <si>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</si>
  <si>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</si>
  <si>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</si>
  <si>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</si>
  <si>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</si>
  <si>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</si>
  <si>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</si>
  <si>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</si>
  <si>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</si>
  <si>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</si>
  <si>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</si>
  <si>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</si>
  <si>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</si>
  <si>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</si>
  <si>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</si>
  <si>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</si>
  <si>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</si>
  <si>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</si>
  <si>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</si>
  <si>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</si>
  <si>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</si>
  <si>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</si>
  <si>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</si>
  <si>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</si>
  <si>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</si>
  <si>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</si>
  <si>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</si>
  <si>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</si>
  <si>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</si>
  <si>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</si>
  <si>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</si>
  <si>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</si>
  <si>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</si>
  <si>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</si>
  <si>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</si>
  <si>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</si>
  <si>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</si>
  <si>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</si>
  <si>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</si>
  <si>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</si>
  <si>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</si>
  <si>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</si>
  <si>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</si>
  <si>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</si>
  <si>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</si>
  <si>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</si>
  <si>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</si>
  <si>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</si>
  <si>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</si>
  <si>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</si>
  <si>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</si>
  <si>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</si>
  <si>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</si>
  <si>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</si>
  <si>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</si>
  <si>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</si>
  <si>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</si>
  <si>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</si>
  <si>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</si>
  <si>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</si>
  <si>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</si>
  <si>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</si>
  <si>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</si>
  <si>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</si>
  <si>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</si>
  <si>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</si>
  <si>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</si>
  <si>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</si>
  <si>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</si>
  <si>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</si>
  <si>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</si>
  <si>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</si>
  <si>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</si>
  <si>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</si>
  <si>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</si>
  <si>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</si>
  <si>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</si>
  <si>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</si>
  <si>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</si>
  <si>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</si>
  <si>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</si>
  <si>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</si>
  <si>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</si>
  <si>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</si>
  <si>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</si>
  <si>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</si>
  <si>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</si>
  <si>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</si>
  <si>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</si>
  <si>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</si>
  <si>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</si>
  <si>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</si>
  <si>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</si>
  <si>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</si>
  <si>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</si>
  <si>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</si>
  <si>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</si>
  <si>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</si>
  <si>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</si>
  <si>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</si>
  <si>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</si>
  <si>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</si>
  <si>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</si>
  <si>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</si>
  <si>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</si>
  <si>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</si>
  <si>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</si>
  <si>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</si>
  <si>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</si>
  <si>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</si>
  <si>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</si>
  <si>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</si>
  <si>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</si>
  <si>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</si>
  <si>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</si>
  <si>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</si>
  <si>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</si>
  <si>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</si>
  <si>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</si>
  <si>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</si>
  <si>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</si>
  <si>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</si>
  <si>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</si>
  <si>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</si>
  <si>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</si>
  <si>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</si>
  <si>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</si>
  <si>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</si>
  <si>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</si>
  <si>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</si>
  <si>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</si>
  <si>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</si>
  <si>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</si>
  <si>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</si>
  <si>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</si>
  <si>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</si>
  <si>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</si>
  <si>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</si>
  <si>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</si>
  <si>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</si>
  <si>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</si>
  <si>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</si>
  <si>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</si>
  <si>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</si>
  <si>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</si>
  <si>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</si>
  <si>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</si>
  <si>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</si>
  <si>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</si>
  <si>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</si>
  <si>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</si>
  <si>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</si>
  <si>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</si>
  <si>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</si>
  <si>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</si>
  <si>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</si>
  <si>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</si>
  <si>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</si>
  <si>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</si>
  <si>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</si>
  <si>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</si>
  <si>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</si>
  <si>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</si>
  <si>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</si>
  <si>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</si>
  <si>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</si>
  <si>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</si>
  <si>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</si>
  <si>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</si>
  <si>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</si>
  <si>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</si>
  <si>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</si>
  <si>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</si>
  <si>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</si>
  <si>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</si>
  <si>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</si>
  <si>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</si>
  <si>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</si>
  <si>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</si>
  <si>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</si>
  <si>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</si>
  <si>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</si>
  <si>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</si>
  <si>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</si>
  <si>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</si>
  <si>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</si>
  <si>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</si>
  <si>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</si>
  <si>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</si>
  <si>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</si>
  <si>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</si>
  <si>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</si>
  <si>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</si>
  <si>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</si>
  <si>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</si>
  <si>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</si>
  <si>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</si>
  <si>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</si>
  <si>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</si>
  <si>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</si>
  <si>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</si>
  <si>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</si>
  <si>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</si>
  <si>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</si>
  <si>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</si>
  <si>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</si>
  <si>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</si>
  <si>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</si>
  <si>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</si>
  <si>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</si>
  <si>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</si>
  <si>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</si>
  <si>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</si>
  <si>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</si>
  <si>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</si>
  <si>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</si>
  <si>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</si>
  <si>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</si>
  <si>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</si>
  <si>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</si>
  <si>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</si>
  <si>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</si>
  <si>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</si>
  <si>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</si>
  <si>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</si>
  <si>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</si>
  <si>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</si>
  <si>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</si>
  <si>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</si>
  <si>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</si>
  <si>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</si>
  <si>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</si>
  <si>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</si>
  <si>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</si>
  <si>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</si>
  <si>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</si>
  <si>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</si>
  <si>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</si>
  <si>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</si>
  <si>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</si>
  <si>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</si>
  <si>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</si>
  <si>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</si>
  <si>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</si>
  <si>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</si>
  <si>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</si>
  <si>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</si>
  <si>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</si>
  <si>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</si>
  <si>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</si>
  <si>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</si>
  <si>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</si>
  <si>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</si>
  <si>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</si>
  <si>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</si>
  <si>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</si>
  <si>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</si>
  <si>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</si>
  <si>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</si>
  <si>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</si>
  <si>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</si>
  <si>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</si>
  <si>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</si>
  <si>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</si>
  <si>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</si>
  <si>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</si>
  <si>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</si>
  <si>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</si>
  <si>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</si>
  <si>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</si>
  <si>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</si>
  <si>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</si>
  <si>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</si>
  <si>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</si>
  <si>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</si>
  <si>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</si>
  <si>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</si>
  <si>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</si>
  <si>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</si>
  <si>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</si>
  <si>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</si>
  <si>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</si>
  <si>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</si>
  <si>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</si>
  <si>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</si>
  <si>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</si>
  <si>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</si>
  <si>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</si>
  <si>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</si>
  <si>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</si>
  <si>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</si>
  <si>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</si>
  <si>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</si>
  <si>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</si>
  <si>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</si>
  <si>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</si>
  <si>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</si>
  <si>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</si>
  <si>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</si>
  <si>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</si>
  <si>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</si>
  <si>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</si>
  <si>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</si>
  <si>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</si>
  <si>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</si>
  <si>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</si>
  <si>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</si>
  <si>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</si>
  <si>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</si>
  <si>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</si>
  <si>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</si>
  <si>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</si>
  <si>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</si>
  <si>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</si>
  <si>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</si>
  <si>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</si>
  <si>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</si>
  <si>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</si>
  <si>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</si>
  <si>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</si>
  <si>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</si>
  <si>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</si>
  <si>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</si>
  <si>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</si>
  <si>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</si>
  <si>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</si>
  <si>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</si>
  <si>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</si>
  <si>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</si>
  <si>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</si>
  <si>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</si>
  <si>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</si>
  <si>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</si>
  <si>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</si>
  <si>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</si>
  <si>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</si>
  <si>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</si>
  <si>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</si>
  <si>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</si>
  <si>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</si>
  <si>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</si>
  <si>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</si>
  <si>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</si>
  <si>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</si>
  <si>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</si>
  <si>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</si>
  <si>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</si>
  <si>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</si>
  <si>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</si>
  <si>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</si>
  <si>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</si>
  <si>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</si>
  <si>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</si>
  <si>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</si>
  <si>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</si>
  <si>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</si>
  <si>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</si>
  <si>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</si>
  <si>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</si>
  <si>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</si>
  <si>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</si>
  <si>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</si>
  <si>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</si>
  <si>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</si>
  <si>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</si>
  <si>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</si>
  <si>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</si>
  <si>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</si>
  <si>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</si>
  <si>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</si>
  <si>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</si>
  <si>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</si>
  <si>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</si>
  <si>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</si>
  <si>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</si>
  <si>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</si>
  <si>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</si>
  <si>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</si>
  <si>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</si>
  <si>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</si>
  <si>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</si>
  <si>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</si>
  <si>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</si>
  <si>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</si>
  <si>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</si>
  <si>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</si>
  <si>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</si>
  <si>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</si>
  <si>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</si>
  <si>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</si>
  <si>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</si>
  <si>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</si>
  <si>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</si>
  <si>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</si>
  <si>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</si>
  <si>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</si>
  <si>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</si>
  <si>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</si>
  <si>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</si>
  <si>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</si>
  <si>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</si>
  <si>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</si>
  <si>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</si>
  <si>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</si>
  <si>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</si>
  <si>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</si>
  <si>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</si>
  <si>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</si>
  <si>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</si>
  <si>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</si>
  <si>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</si>
  <si>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</si>
  <si>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</si>
  <si>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</si>
  <si>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</si>
  <si>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</si>
  <si>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</si>
  <si>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</si>
  <si>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</si>
  <si>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</si>
  <si>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</si>
  <si>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</si>
  <si>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</si>
  <si>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</si>
  <si>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</si>
  <si>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</si>
  <si>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</si>
  <si>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</si>
  <si>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</si>
  <si>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</si>
  <si>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</si>
  <si>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</si>
  <si>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</si>
  <si>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</si>
  <si>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</si>
  <si>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</si>
  <si>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</si>
  <si>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</si>
  <si>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</si>
  <si>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</si>
  <si>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</si>
  <si>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</si>
  <si>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</si>
  <si>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</si>
  <si>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</si>
  <si>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</si>
  <si>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</si>
  <si>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</si>
  <si>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</si>
  <si>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</si>
  <si>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</si>
  <si>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</si>
  <si>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</si>
  <si>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</si>
  <si>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</si>
  <si>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</si>
  <si>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</si>
  <si>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</si>
  <si>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</si>
  <si>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</si>
  <si>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</si>
  <si>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</si>
  <si>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</si>
  <si>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</si>
  <si>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</si>
  <si>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</si>
  <si>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</si>
  <si>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</si>
  <si>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</si>
  <si>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</si>
  <si>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</si>
  <si>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</si>
  <si>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</si>
  <si>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</si>
  <si>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</si>
  <si>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</si>
  <si>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</si>
  <si>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</si>
  <si>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</si>
  <si>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</si>
  <si>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</si>
  <si>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</si>
  <si>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</si>
  <si>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</si>
  <si>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</si>
  <si>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</si>
  <si>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</si>
  <si>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</si>
  <si>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</si>
  <si>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</si>
  <si>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</si>
  <si>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</si>
  <si>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</si>
  <si>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</si>
  <si>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</si>
  <si>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</si>
  <si>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</si>
  <si>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</si>
  <si>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</si>
  <si>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</si>
  <si>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</si>
  <si>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</si>
  <si>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</si>
  <si>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</si>
  <si>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</si>
  <si>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</si>
  <si>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</si>
  <si>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</si>
  <si>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</si>
  <si>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</si>
  <si>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</si>
  <si>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</si>
  <si>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</si>
  <si>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</si>
  <si>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</si>
  <si>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</si>
  <si>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</si>
  <si>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</si>
  <si>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</si>
  <si>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</si>
  <si>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</si>
  <si>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</si>
  <si>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</si>
  <si>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</si>
  <si>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</si>
  <si>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</si>
  <si>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</si>
  <si>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</si>
  <si>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</si>
  <si>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</si>
  <si>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</si>
  <si>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</si>
  <si>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</si>
  <si>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</si>
  <si>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</si>
  <si>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</si>
  <si>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</si>
  <si>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</si>
  <si>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</si>
  <si>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</si>
  <si>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</si>
  <si>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</si>
  <si>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</si>
  <si>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</si>
  <si>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</si>
  <si>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</si>
  <si>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</si>
  <si>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</si>
  <si>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</si>
  <si>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</si>
  <si>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</si>
  <si>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</si>
  <si>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</si>
  <si>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</si>
  <si>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</si>
  <si>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</si>
  <si>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</si>
  <si>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</si>
  <si>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</si>
  <si>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</si>
  <si>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</si>
  <si>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</si>
  <si>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</si>
  <si>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</si>
  <si>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</si>
  <si>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</si>
  <si>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</si>
  <si>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</si>
  <si>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</si>
  <si>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</si>
  <si>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</si>
  <si>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</si>
  <si>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</si>
  <si>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</si>
  <si>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</si>
  <si>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</si>
  <si>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</si>
  <si>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</si>
  <si>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</si>
  <si>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</si>
  <si>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</si>
  <si>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</si>
  <si>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</si>
  <si>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</si>
  <si>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</si>
  <si>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</si>
  <si>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</si>
  <si>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</si>
  <si>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</si>
  <si>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</si>
  <si>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</si>
  <si>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</si>
  <si>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</si>
  <si>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</si>
  <si>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</si>
  <si>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</si>
  <si>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</si>
  <si>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</si>
  <si>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</si>
  <si>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</si>
  <si>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</si>
  <si>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</si>
  <si>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</si>
  <si>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</si>
  <si>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</si>
  <si>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</si>
  <si>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</si>
  <si>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</si>
  <si>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</si>
  <si>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</si>
  <si>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</si>
  <si>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</si>
  <si>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</si>
  <si>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</si>
  <si>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</si>
  <si>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</si>
  <si>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</si>
  <si>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</si>
  <si>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</si>
  <si>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</si>
  <si>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</si>
  <si>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</si>
  <si>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</si>
  <si>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</si>
  <si>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</si>
  <si>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</si>
  <si>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</si>
  <si>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</si>
  <si>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</si>
  <si>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</si>
  <si>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</si>
  <si>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</si>
  <si>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</si>
  <si>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</si>
  <si>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</si>
  <si>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</si>
  <si>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</si>
  <si>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</si>
  <si>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</si>
  <si>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</si>
  <si>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</si>
  <si>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</si>
  <si>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</si>
  <si>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</si>
  <si>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</si>
  <si>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</si>
  <si>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</si>
  <si>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</si>
  <si>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</si>
  <si>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</si>
  <si>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</si>
  <si>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</si>
  <si>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</si>
  <si>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</si>
  <si>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</si>
  <si>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</si>
  <si>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</si>
  <si>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</si>
  <si>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</si>
  <si>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</si>
  <si>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</si>
  <si>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</si>
  <si>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</si>
  <si>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</si>
  <si>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</si>
  <si>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</si>
  <si>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</si>
  <si>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</si>
  <si>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</si>
  <si>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</si>
  <si>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</si>
  <si>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</si>
  <si>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</si>
  <si>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</si>
  <si>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</si>
  <si>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</si>
  <si>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</si>
  <si>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</si>
  <si>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</si>
  <si>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</si>
  <si>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</si>
  <si>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</si>
  <si>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</si>
  <si>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</si>
  <si>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</si>
  <si>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</si>
  <si>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</si>
  <si>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</si>
  <si>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</si>
  <si>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</si>
  <si>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</si>
  <si>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</si>
  <si>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</si>
  <si>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</si>
  <si>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</si>
  <si>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</si>
  <si>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</si>
  <si>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</si>
  <si>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</si>
  <si>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</si>
  <si>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</si>
  <si>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</si>
  <si>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</si>
  <si>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</si>
  <si>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</si>
  <si>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</si>
  <si>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</si>
  <si>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</si>
  <si>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</si>
  <si>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</si>
  <si>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</si>
  <si>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</si>
  <si>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</si>
  <si>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</si>
  <si>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</si>
  <si>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</si>
  <si>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</si>
  <si>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</si>
  <si>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</si>
  <si>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</si>
  <si>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</si>
  <si>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</si>
  <si>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</si>
  <si>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</si>
  <si>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</si>
  <si>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</si>
  <si>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</si>
  <si>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</si>
  <si>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</si>
  <si>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</si>
  <si>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</si>
  <si>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</si>
  <si>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</si>
  <si>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</si>
  <si>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</si>
  <si>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</si>
  <si>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</si>
  <si>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</si>
  <si>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</si>
  <si>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</si>
  <si>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</si>
  <si>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</si>
  <si>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</si>
  <si>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</si>
  <si>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</si>
  <si>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</si>
  <si>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</si>
  <si>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</si>
  <si>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</si>
  <si>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</si>
  <si>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</si>
  <si>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</si>
  <si>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</si>
  <si>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</si>
  <si>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</si>
  <si>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</si>
  <si>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</si>
  <si>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</si>
  <si>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</si>
  <si>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</si>
  <si>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</si>
  <si>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</si>
  <si>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</si>
  <si>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</si>
  <si>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</si>
  <si>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</si>
  <si>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</si>
  <si>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</si>
  <si>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</si>
  <si>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</si>
  <si>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</si>
  <si>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</si>
  <si>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</si>
  <si>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</si>
  <si>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</si>
  <si>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</si>
  <si>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</si>
  <si>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</si>
  <si>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</si>
  <si>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</si>
  <si>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</si>
  <si>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</si>
  <si>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</si>
  <si>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</si>
  <si>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</si>
  <si>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</si>
  <si>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</si>
  <si>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</si>
  <si>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</si>
  <si>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</si>
  <si>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</si>
  <si>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</si>
  <si>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</si>
  <si>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</si>
  <si>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</si>
  <si>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</si>
  <si>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</si>
  <si>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</si>
  <si>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</si>
  <si>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</si>
  <si>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</si>
  <si>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</si>
  <si>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</si>
  <si>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</si>
  <si>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</si>
  <si>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</si>
  <si>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</si>
  <si>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</si>
  <si>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</si>
  <si>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</si>
  <si>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</si>
  <si>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</si>
  <si>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</si>
  <si>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</si>
  <si>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</si>
  <si>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</si>
  <si>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</si>
  <si>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</si>
  <si>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</si>
  <si>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</si>
  <si>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</si>
  <si>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</si>
  <si>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</si>
  <si>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</si>
  <si>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</si>
  <si>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</si>
  <si>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</si>
  <si>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</si>
  <si>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</si>
  <si>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</si>
  <si>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</si>
  <si>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</si>
  <si>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</si>
  <si>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</si>
  <si>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</si>
  <si>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</si>
  <si>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</si>
  <si>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</si>
  <si>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</si>
  <si>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</si>
  <si>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</si>
  <si>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</si>
  <si>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</si>
  <si>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</si>
  <si>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</si>
  <si>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</si>
  <si>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</si>
  <si>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</si>
  <si>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</si>
  <si>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</si>
  <si>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</si>
  <si>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</si>
  <si>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</si>
  <si>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</si>
  <si>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</si>
  <si>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</si>
  <si>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</si>
  <si>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</si>
  <si>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</si>
  <si>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</si>
  <si>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</si>
  <si>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</si>
  <si>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</si>
  <si>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</si>
  <si>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</si>
  <si>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</si>
  <si>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</si>
  <si>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</si>
  <si>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</si>
  <si>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</si>
  <si>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</si>
  <si>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</si>
  <si>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</si>
  <si>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</si>
  <si>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</si>
  <si>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</si>
  <si>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</si>
  <si>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</si>
  <si>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</si>
  <si>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</si>
  <si>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</si>
  <si>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</si>
  <si>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</si>
  <si>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</si>
  <si>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</si>
  <si>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</si>
  <si>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</si>
  <si>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</si>
  <si>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</si>
  <si>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</si>
  <si>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</si>
  <si>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</si>
  <si>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</si>
  <si>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</si>
  <si>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</si>
  <si>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</si>
  <si>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</si>
  <si>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</si>
  <si>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</si>
  <si>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</si>
  <si>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</si>
  <si>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</si>
  <si>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</si>
  <si>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</si>
  <si>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</si>
  <si>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</si>
  <si>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</si>
  <si>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</si>
  <si>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</si>
  <si>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</si>
  <si>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</si>
  <si>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</si>
  <si>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</si>
  <si>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</si>
  <si>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</si>
  <si>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</si>
  <si>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</si>
  <si>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</si>
  <si>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</si>
  <si>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</si>
  <si>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</si>
  <si>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</si>
  <si>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</si>
  <si>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</si>
  <si>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</si>
  <si>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</si>
  <si>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</si>
  <si>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</si>
  <si>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</si>
  <si>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</si>
  <si>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</si>
  <si>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</si>
  <si>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</si>
  <si>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</si>
  <si>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</si>
  <si>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</si>
  <si>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</si>
  <si>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</si>
  <si>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</si>
  <si>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</si>
  <si>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</si>
  <si>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</si>
  <si>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</si>
  <si>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</si>
  <si>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</si>
  <si>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</si>
  <si>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</si>
  <si>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</si>
  <si>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</si>
  <si>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</si>
  <si>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</si>
  <si>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</si>
  <si>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</si>
  <si>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</si>
  <si>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</si>
  <si>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</si>
  <si>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</si>
  <si>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</si>
  <si>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</si>
  <si>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</si>
  <si>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</si>
  <si>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</si>
  <si>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</si>
  <si>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</si>
  <si>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</si>
  <si>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</si>
  <si>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</si>
  <si>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</si>
  <si>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</si>
  <si>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</si>
  <si>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</si>
  <si>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</si>
  <si>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</si>
  <si>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</si>
  <si>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</si>
  <si>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</si>
  <si>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</si>
  <si>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</si>
  <si>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</si>
  <si>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</si>
  <si>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</si>
  <si>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</si>
  <si>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</si>
  <si>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</si>
  <si>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</si>
  <si>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</si>
  <si>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</si>
  <si>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</si>
  <si>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</si>
  <si>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</si>
  <si>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</si>
  <si>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</si>
  <si>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</si>
  <si>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</si>
  <si>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</si>
  <si>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</si>
  <si>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</si>
  <si>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</si>
  <si>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</si>
  <si>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</si>
  <si>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</si>
  <si>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</si>
  <si>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</si>
  <si>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</si>
  <si>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</si>
  <si>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</si>
  <si>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</si>
  <si>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</si>
  <si>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</si>
  <si>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</si>
  <si>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</si>
  <si>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</si>
  <si>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</si>
  <si>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</si>
  <si>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</si>
  <si>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</si>
  <si>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</si>
  <si>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</si>
  <si>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</si>
  <si>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</si>
  <si>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</si>
  <si>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</si>
  <si>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</si>
  <si>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</si>
  <si>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</si>
  <si>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</si>
  <si>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</si>
  <si>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</si>
  <si>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</si>
  <si>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</si>
  <si>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</si>
  <si>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</si>
  <si>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</si>
  <si>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</si>
  <si>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</si>
  <si>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</si>
  <si>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</si>
  <si>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</si>
  <si>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</si>
  <si>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</si>
  <si>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</si>
  <si>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</si>
  <si>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</si>
  <si>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</si>
  <si>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</si>
  <si>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</si>
  <si>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</si>
  <si>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</si>
  <si>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</si>
  <si>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</si>
  <si>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</si>
  <si>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</si>
  <si>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</si>
  <si>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</si>
  <si>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</si>
  <si>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</si>
  <si>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</si>
  <si>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</si>
  <si>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</si>
  <si>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</si>
  <si>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</si>
  <si>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</si>
  <si>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</si>
  <si>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</si>
  <si>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</si>
  <si>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</si>
  <si>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</si>
  <si>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</si>
  <si>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</si>
  <si>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</si>
  <si>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</si>
  <si>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</si>
  <si>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</si>
  <si>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</si>
  <si>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</si>
  <si>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</si>
  <si>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</si>
  <si>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</si>
  <si>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</si>
  <si>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</si>
  <si>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</si>
  <si>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</si>
  <si>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</si>
  <si>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</si>
  <si>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</si>
  <si>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</si>
  <si>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</si>
  <si>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</si>
  <si>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</si>
  <si>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</si>
  <si>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</si>
  <si>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</si>
  <si>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</si>
  <si>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</si>
  <si>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</si>
  <si>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</si>
  <si>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</si>
  <si>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</si>
  <si>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</si>
  <si>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</si>
  <si>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</si>
  <si>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</si>
  <si>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</si>
  <si>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</si>
  <si>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</si>
  <si>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</si>
  <si>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</si>
  <si>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</si>
  <si>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</si>
  <si>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</si>
  <si>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</si>
  <si>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</si>
  <si>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</si>
  <si>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</si>
  <si>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</si>
  <si>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</si>
  <si>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</si>
  <si>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</si>
  <si>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</si>
  <si>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</si>
  <si>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</si>
  <si>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</si>
  <si>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</si>
  <si>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</si>
  <si>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</si>
  <si>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</si>
  <si>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</si>
  <si>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</si>
  <si>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</si>
  <si>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</si>
  <si>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</si>
  <si>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</si>
  <si>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</si>
  <si>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</si>
  <si>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</si>
  <si>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</si>
  <si>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</si>
  <si>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</si>
  <si>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</si>
  <si>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</si>
  <si>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</si>
  <si>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</si>
  <si>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</si>
  <si>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</si>
  <si>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</si>
  <si>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</si>
  <si>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</si>
  <si>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</si>
  <si>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</si>
  <si>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</si>
  <si>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</si>
  <si>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</si>
  <si>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</si>
  <si>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</si>
  <si>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</si>
  <si>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</si>
  <si>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</si>
  <si>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</si>
  <si>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</si>
  <si>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</si>
  <si>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</si>
  <si>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</si>
  <si>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</si>
  <si>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</si>
  <si>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</si>
  <si>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</si>
  <si>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</si>
  <si>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</si>
  <si>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</si>
  <si>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</si>
  <si>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</si>
  <si>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</si>
  <si>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</si>
  <si>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</si>
  <si>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</si>
  <si>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</si>
  <si>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</si>
  <si>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</si>
  <si>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</si>
  <si>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</si>
  <si>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</si>
  <si>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</si>
  <si>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</si>
  <si>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</si>
  <si>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</si>
  <si>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</si>
  <si>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</si>
  <si>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</si>
  <si>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</si>
  <si>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</si>
  <si>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</si>
  <si>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</si>
  <si>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</si>
  <si>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</si>
  <si>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</si>
  <si>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</si>
  <si>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</si>
  <si>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</si>
  <si>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</si>
  <si>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</si>
  <si>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</si>
  <si>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</si>
  <si>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</si>
  <si>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</si>
  <si>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</si>
  <si>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</si>
  <si>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</si>
  <si>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</si>
  <si>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</si>
  <si>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</si>
  <si>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</si>
  <si>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</si>
  <si>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</si>
  <si>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</si>
  <si>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</si>
  <si>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</si>
  <si>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</si>
  <si>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</si>
  <si>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</si>
  <si>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</si>
  <si>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</si>
  <si>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</si>
  <si>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</si>
  <si>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</si>
  <si>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</si>
  <si>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</si>
  <si>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</si>
  <si>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</si>
  <si>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</si>
  <si>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</si>
  <si>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</si>
  <si>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</si>
  <si>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</si>
  <si>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</si>
  <si>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</si>
  <si>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</si>
  <si>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</si>
  <si>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</si>
  <si>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</si>
  <si>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</si>
  <si>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</si>
  <si>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</si>
  <si>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</si>
  <si>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</si>
  <si>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</si>
  <si>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</si>
  <si>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</si>
  <si>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</si>
  <si>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</si>
  <si>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</si>
  <si>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</si>
  <si>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</si>
  <si>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</si>
  <si>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</si>
  <si>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</si>
  <si>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</si>
  <si>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</si>
  <si>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</si>
  <si>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</si>
  <si>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</si>
  <si>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</si>
  <si>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</si>
  <si>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</si>
  <si>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</si>
  <si>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</si>
  <si>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</si>
  <si>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</si>
  <si>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</si>
  <si>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</si>
  <si>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</si>
  <si>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</si>
  <si>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</si>
  <si>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</si>
  <si>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</si>
  <si>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</si>
  <si>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</si>
  <si>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</si>
  <si>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</si>
  <si>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</si>
  <si>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</si>
  <si>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</si>
  <si>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</si>
  <si>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</si>
  <si>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</si>
  <si>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</si>
  <si>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</si>
  <si>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</si>
  <si>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</si>
  <si>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</si>
  <si>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</si>
  <si>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</si>
  <si>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</si>
  <si>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</si>
  <si>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</si>
  <si>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</si>
  <si>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</si>
  <si>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</si>
  <si>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</si>
  <si>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</si>
  <si>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</si>
  <si>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</si>
  <si>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</si>
  <si>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</si>
  <si>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</si>
  <si>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</si>
  <si>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</si>
  <si>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</si>
  <si>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</si>
  <si>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</si>
  <si>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</si>
  <si>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</si>
  <si>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</si>
  <si>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</si>
  <si>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</si>
  <si>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</si>
  <si>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</si>
  <si>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</si>
  <si>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</si>
  <si>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</si>
  <si>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</si>
  <si>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</si>
  <si>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</si>
  <si>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</si>
  <si>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</si>
  <si>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</si>
  <si>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</si>
  <si>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</si>
  <si>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</si>
  <si>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</si>
  <si>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</si>
  <si>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</si>
  <si>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</si>
  <si>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</si>
  <si>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</si>
  <si>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</si>
  <si>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</si>
  <si>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</si>
  <si>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</si>
  <si>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</si>
  <si>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</si>
  <si>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</si>
  <si>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</si>
  <si>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</si>
  <si>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</si>
  <si>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</si>
  <si>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</si>
  <si>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</si>
  <si>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</si>
  <si>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</si>
  <si>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</si>
  <si>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</si>
  <si>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</si>
  <si>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</si>
  <si>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</si>
  <si>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</si>
  <si>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</si>
  <si>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</si>
  <si>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</si>
  <si>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</si>
  <si>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</si>
  <si>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</si>
  <si>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</si>
  <si>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</si>
  <si>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</si>
  <si>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</si>
  <si>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</si>
  <si>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</si>
  <si>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</si>
  <si>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</si>
  <si>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</si>
  <si>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</si>
  <si>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</si>
  <si>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</si>
  <si>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</si>
  <si>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</si>
  <si>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</si>
  <si>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</si>
  <si>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</si>
  <si>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</si>
  <si>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</si>
  <si>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</si>
  <si>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</si>
  <si>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</si>
  <si>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</si>
  <si>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</si>
  <si>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</si>
  <si>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</si>
  <si>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</si>
  <si>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</si>
  <si>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</si>
  <si>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</si>
  <si>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</si>
  <si>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</si>
  <si>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</si>
  <si>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</si>
  <si>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</si>
  <si>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</si>
  <si>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</si>
  <si>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</si>
  <si>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</si>
  <si>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</si>
  <si>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</si>
  <si>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</si>
  <si>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</si>
  <si>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</si>
  <si>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</si>
  <si>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</si>
  <si>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</si>
  <si>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</si>
  <si>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</si>
  <si>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</si>
  <si>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</si>
  <si>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</si>
  <si>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</si>
  <si>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</si>
  <si>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</si>
  <si>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</si>
  <si>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</si>
  <si>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</si>
  <si>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</si>
  <si>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</si>
  <si>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</si>
  <si>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</si>
  <si>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</si>
  <si>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</si>
  <si>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</si>
  <si>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</si>
  <si>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</si>
  <si>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</si>
  <si>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</si>
  <si>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</si>
  <si>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</si>
  <si>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</si>
  <si>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</si>
  <si>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</si>
  <si>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</si>
  <si>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</si>
  <si>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</si>
  <si>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</si>
  <si>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</si>
  <si>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</si>
  <si>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</si>
  <si>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</si>
  <si>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</si>
  <si>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</si>
  <si>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</si>
  <si>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</si>
  <si>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</si>
  <si>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</si>
  <si>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</si>
  <si>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</si>
  <si>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</si>
  <si>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</si>
  <si>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</si>
  <si>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</si>
  <si>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</si>
  <si>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</si>
  <si>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</si>
  <si>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</si>
  <si>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</si>
  <si>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</si>
  <si>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</si>
  <si>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</si>
  <si>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</si>
  <si>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</si>
  <si>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</si>
  <si>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</si>
  <si>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</si>
  <si>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</si>
  <si>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</si>
  <si>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</si>
  <si>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</si>
  <si>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</si>
  <si>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</si>
  <si>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</si>
  <si>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</si>
  <si>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</si>
  <si>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</si>
  <si>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</si>
  <si>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</si>
  <si>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</si>
  <si>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</si>
  <si>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</si>
  <si>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</si>
  <si>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</si>
  <si>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</si>
  <si>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</si>
  <si>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</si>
  <si>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</si>
  <si>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</si>
  <si>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</si>
  <si>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</si>
  <si>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</si>
  <si>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</si>
  <si>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</si>
  <si>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</si>
  <si>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</si>
  <si>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</si>
  <si>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</si>
  <si>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</si>
  <si>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</si>
  <si>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</si>
  <si>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</si>
  <si>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</si>
  <si>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</si>
  <si>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</si>
  <si>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</si>
  <si>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</si>
  <si>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</si>
  <si>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</si>
  <si>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</si>
  <si>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</si>
  <si>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</si>
  <si>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</si>
  <si>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</si>
  <si>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</si>
  <si>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</si>
  <si>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</si>
  <si>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</si>
  <si>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</si>
  <si>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</si>
  <si>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</si>
  <si>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</si>
  <si>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</si>
  <si>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</si>
  <si>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</si>
  <si>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</si>
  <si>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</si>
  <si>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</si>
  <si>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</si>
  <si>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</si>
  <si>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</si>
  <si>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</si>
  <si>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</si>
  <si>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</si>
  <si>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</si>
  <si>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</si>
  <si>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</si>
  <si>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</si>
  <si>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</si>
  <si>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</si>
  <si>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</si>
  <si>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</si>
  <si>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</si>
  <si>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</si>
  <si>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</si>
  <si>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</si>
  <si>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</si>
  <si>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</si>
  <si>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</si>
  <si>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</si>
  <si>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</si>
  <si>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</si>
  <si>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</si>
  <si>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</si>
  <si>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</si>
  <si>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</si>
  <si>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</si>
  <si>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</si>
  <si>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</si>
  <si>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</si>
  <si>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</si>
  <si>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</si>
  <si>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</si>
  <si>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</si>
  <si>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</si>
  <si>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</si>
  <si>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</si>
  <si>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</si>
  <si>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</si>
  <si>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</si>
  <si>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</si>
  <si>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</si>
  <si>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</si>
  <si>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</si>
  <si>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</si>
  <si>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</si>
  <si>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</si>
  <si>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</si>
  <si>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</si>
  <si>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</si>
  <si>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</si>
  <si>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</si>
  <si>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</si>
  <si>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</si>
  <si>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</si>
  <si>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</si>
  <si>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</si>
  <si>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</si>
  <si>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</si>
  <si>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</si>
  <si>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</si>
  <si>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</si>
  <si>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</si>
  <si>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</si>
  <si>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</si>
  <si>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</si>
  <si>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</si>
  <si>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</si>
  <si>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</si>
  <si>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</si>
  <si>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</si>
  <si>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</si>
  <si>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</si>
  <si>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</si>
  <si>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</si>
  <si>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</si>
  <si>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</si>
  <si>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</si>
  <si>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</si>
  <si>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</si>
  <si>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</si>
  <si>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</si>
  <si>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</si>
  <si>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</si>
  <si>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</si>
  <si>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</si>
  <si>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</si>
  <si>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</si>
  <si>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</si>
  <si>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</si>
  <si>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</si>
  <si>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</si>
  <si>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</si>
  <si>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</si>
  <si>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</si>
  <si>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</si>
  <si>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</si>
  <si>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</si>
  <si>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</si>
  <si>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</si>
  <si>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</si>
  <si>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</si>
  <si>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</si>
  <si>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</si>
  <si>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</si>
  <si>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</si>
  <si>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</si>
  <si>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</si>
  <si>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</si>
  <si>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</si>
  <si>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</si>
  <si>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</si>
  <si>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</si>
  <si>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</si>
  <si>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</si>
  <si>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</si>
  <si>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</si>
  <si>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</si>
  <si>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</si>
  <si>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</si>
  <si>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</si>
  <si>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</si>
  <si>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</si>
  <si>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</si>
  <si>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</si>
  <si>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</si>
  <si>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</si>
  <si>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</si>
  <si>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</si>
  <si>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</si>
  <si>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</si>
  <si>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</si>
  <si>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</si>
  <si>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</si>
  <si>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</si>
  <si>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</si>
  <si>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</si>
  <si>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</si>
  <si>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</si>
  <si>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</si>
  <si>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</si>
  <si>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</si>
  <si>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</si>
  <si>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</si>
  <si>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</si>
  <si>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</si>
  <si>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</si>
  <si>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</si>
  <si>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</si>
  <si>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</si>
  <si>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</si>
  <si>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</si>
  <si>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</si>
  <si>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</si>
  <si>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</si>
  <si>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</si>
  <si>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</si>
  <si>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</si>
  <si>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</si>
  <si>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</si>
  <si>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</si>
  <si>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</si>
  <si>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</si>
  <si>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</si>
  <si>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</si>
  <si>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</si>
  <si>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</si>
  <si>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</si>
  <si>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</si>
  <si>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</si>
  <si>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</si>
  <si>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</si>
  <si>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</si>
  <si>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</si>
  <si>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</si>
  <si>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</si>
  <si>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</si>
  <si>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</si>
  <si>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</si>
  <si>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</si>
  <si>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</si>
  <si>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</si>
  <si>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</si>
  <si>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</si>
  <si>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</si>
  <si>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</si>
  <si>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</si>
  <si>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</si>
  <si>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</si>
  <si>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</si>
  <si>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</si>
  <si>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</si>
  <si>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</si>
  <si>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</si>
  <si>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</si>
  <si>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</si>
  <si>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</si>
  <si>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</si>
  <si>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</si>
  <si>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</si>
  <si>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</si>
  <si>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</si>
  <si>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</si>
  <si>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</si>
  <si>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</si>
  <si>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</si>
  <si>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</si>
  <si>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</si>
  <si>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</si>
  <si>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</si>
  <si>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</si>
  <si>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</si>
  <si>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</si>
  <si>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</si>
  <si>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</si>
  <si>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</si>
  <si>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</si>
  <si>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</si>
  <si>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</si>
  <si>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</si>
  <si>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</si>
  <si>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</si>
  <si>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</si>
  <si>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</si>
  <si>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</si>
  <si>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</si>
  <si>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</si>
  <si>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</si>
  <si>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</si>
  <si>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</si>
  <si>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</si>
  <si>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</si>
  <si>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</si>
  <si>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</si>
  <si>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</si>
  <si>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</si>
  <si>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</si>
  <si>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</si>
  <si>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</si>
  <si>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</si>
  <si>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</si>
  <si>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</si>
  <si>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</si>
  <si>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</si>
  <si>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</si>
  <si>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</si>
  <si>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</si>
  <si>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</si>
  <si>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</si>
  <si>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</si>
  <si>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</si>
  <si>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</si>
  <si>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</si>
  <si>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</si>
  <si>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</si>
  <si>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</si>
  <si>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</si>
  <si>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</si>
  <si>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</si>
  <si>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</si>
  <si>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</si>
  <si>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</si>
  <si>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</si>
  <si>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</si>
  <si>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</si>
  <si>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</si>
  <si>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</si>
  <si>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</si>
  <si>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</si>
  <si>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</si>
  <si>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</si>
  <si>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</si>
  <si>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</si>
  <si>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</si>
  <si>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</si>
  <si>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</si>
  <si>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</si>
  <si>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</si>
  <si>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</si>
  <si>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</si>
  <si>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</si>
  <si>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</si>
  <si>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</si>
  <si>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</si>
  <si>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</si>
  <si>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</si>
  <si>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</si>
  <si>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</si>
  <si>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</si>
  <si>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</si>
  <si>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</si>
  <si>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</si>
  <si>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</si>
  <si>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</si>
  <si>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</si>
  <si>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</si>
  <si>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</si>
  <si>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</si>
  <si>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</si>
  <si>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</si>
  <si>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</si>
  <si>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</si>
  <si>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</si>
  <si>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</si>
  <si>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</si>
  <si>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</si>
  <si>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</si>
  <si>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</si>
  <si>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</si>
  <si>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</si>
  <si>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</si>
  <si>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</si>
  <si>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</si>
  <si>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</si>
  <si>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</si>
  <si>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</si>
  <si>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</si>
  <si>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</si>
  <si>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</si>
  <si>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</si>
  <si>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</si>
  <si>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</si>
  <si>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</si>
  <si>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</si>
  <si>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</si>
  <si>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</si>
  <si>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</si>
  <si>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</si>
  <si>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</si>
  <si>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</si>
  <si>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</si>
  <si>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</si>
  <si>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</si>
  <si>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</si>
  <si>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</si>
  <si>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</si>
  <si>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</si>
  <si>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</si>
  <si>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</si>
  <si>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</si>
  <si>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</si>
  <si>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</si>
  <si>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</si>
  <si>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</si>
  <si>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</si>
  <si>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</si>
  <si>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</si>
  <si>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</si>
  <si>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</si>
  <si>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</si>
  <si>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</si>
  <si>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</si>
  <si>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</si>
  <si>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</si>
  <si>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</si>
  <si>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</si>
  <si>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</si>
  <si>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</si>
  <si>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</si>
  <si>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</si>
  <si>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</si>
  <si>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</si>
  <si>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</si>
  <si>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</si>
  <si>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</si>
  <si>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</si>
  <si>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</si>
  <si>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</si>
  <si>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</si>
  <si>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</si>
  <si>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</si>
  <si>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</si>
  <si>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</si>
  <si>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</si>
  <si>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</si>
  <si>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</si>
  <si>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</si>
  <si>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</si>
  <si>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</si>
  <si>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</si>
  <si>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</si>
  <si>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</si>
  <si>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</si>
  <si>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</si>
  <si>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</si>
  <si>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</si>
  <si>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</si>
  <si>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</si>
  <si>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</si>
  <si>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</si>
  <si>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</si>
  <si>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</si>
  <si>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</si>
  <si>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</si>
  <si>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</si>
  <si>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</si>
  <si>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</si>
  <si>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</si>
  <si>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</si>
  <si>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</si>
  <si>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</si>
  <si>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</si>
  <si>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</si>
  <si>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</si>
  <si>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</si>
  <si>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</si>
  <si>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</si>
  <si>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</si>
  <si>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</si>
  <si>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</si>
  <si>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</si>
  <si>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</si>
  <si>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</si>
  <si>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</si>
  <si>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</si>
  <si>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</si>
  <si>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</si>
  <si>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</si>
  <si>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</si>
  <si>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</si>
  <si>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</si>
  <si>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</si>
  <si>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</si>
  <si>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</si>
  <si>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</si>
  <si>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</si>
  <si>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</si>
  <si>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</si>
  <si>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</si>
  <si>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</si>
  <si>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</si>
  <si>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</si>
  <si>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</si>
  <si>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</si>
  <si>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</si>
  <si>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</si>
  <si>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</si>
  <si>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</si>
  <si>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</si>
  <si>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</si>
  <si>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</si>
  <si>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</si>
  <si>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</si>
  <si>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</si>
  <si>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</si>
  <si>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</si>
  <si>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</si>
  <si>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</si>
  <si>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</si>
  <si>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</si>
  <si>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</si>
  <si>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</si>
  <si>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</si>
  <si>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</si>
  <si>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</si>
  <si>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</si>
  <si>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</si>
  <si>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</si>
  <si>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</si>
  <si>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</si>
  <si>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</si>
  <si>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</si>
  <si>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</si>
  <si>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</si>
  <si>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</si>
  <si>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</si>
  <si>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</si>
  <si>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</si>
  <si>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</si>
  <si>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</si>
  <si>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</si>
  <si>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</si>
  <si>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</si>
  <si>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</si>
  <si>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</si>
  <si>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</si>
  <si>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</si>
  <si>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</si>
  <si>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</si>
  <si>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</si>
  <si>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</si>
  <si>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</si>
  <si>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</si>
  <si>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</si>
  <si>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</si>
  <si>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</si>
  <si>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</si>
  <si>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</si>
  <si>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</si>
  <si>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</si>
  <si>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</si>
  <si>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</si>
  <si>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</si>
  <si>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</si>
  <si>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</si>
  <si>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</si>
  <si>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</si>
  <si>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</si>
  <si>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</si>
  <si>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</si>
  <si>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</si>
  <si>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</si>
  <si>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</si>
  <si>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</si>
  <si>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</si>
  <si>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</si>
  <si>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</si>
  <si>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</si>
  <si>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</si>
  <si>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</si>
  <si>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</si>
  <si>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</si>
  <si>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</si>
  <si>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</si>
  <si>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</si>
  <si>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</si>
  <si>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</si>
  <si>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</si>
  <si>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</si>
  <si>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</si>
  <si>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</si>
  <si>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</si>
  <si>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</si>
  <si>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</si>
  <si>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</si>
  <si>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</si>
  <si>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</si>
  <si>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</si>
  <si>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</si>
  <si>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</si>
  <si>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</si>
  <si>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</si>
  <si>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</si>
  <si>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</si>
  <si>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</si>
  <si>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</si>
  <si>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</si>
  <si>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</si>
  <si>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</si>
  <si>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</si>
  <si>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</si>
  <si>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</si>
  <si>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</si>
  <si>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</si>
  <si>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</si>
  <si>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</si>
  <si>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</si>
  <si>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</si>
  <si>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</si>
  <si>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</si>
  <si>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</si>
  <si>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</si>
  <si>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</si>
  <si>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</si>
  <si>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</si>
  <si>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</si>
  <si>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</si>
  <si>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</si>
  <si>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</si>
  <si>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</si>
  <si>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</si>
  <si>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</si>
  <si>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</si>
  <si>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</si>
  <si>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</si>
  <si>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</si>
  <si>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</si>
  <si>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</si>
  <si>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</si>
  <si>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</si>
  <si>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</si>
  <si>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</si>
  <si>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</si>
  <si>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</si>
  <si>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</si>
  <si>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</si>
  <si>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</si>
  <si>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</si>
  <si>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</si>
  <si>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</si>
  <si>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</si>
  <si>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</si>
  <si>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</si>
  <si>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</si>
  <si>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</si>
  <si>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</si>
  <si>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</si>
  <si>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</si>
  <si>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</si>
  <si>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</si>
  <si>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</si>
  <si>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</si>
  <si>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</si>
  <si>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</si>
  <si>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</si>
  <si>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</si>
  <si>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</si>
  <si>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</si>
  <si>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</si>
  <si>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</si>
  <si>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</si>
  <si>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</si>
  <si>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</si>
  <si>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</si>
  <si>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</si>
  <si>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</si>
  <si>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</si>
  <si>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</si>
  <si>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</si>
  <si>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</si>
  <si>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</si>
  <si>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</si>
  <si>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</si>
  <si>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</si>
  <si>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</si>
  <si>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</si>
  <si>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</si>
  <si>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</si>
  <si>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</si>
  <si>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</si>
  <si>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</si>
  <si>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</si>
  <si>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</si>
  <si>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</si>
  <si>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</si>
  <si>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</si>
  <si>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</si>
  <si>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</si>
  <si>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</si>
  <si>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</si>
  <si>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</si>
  <si>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</si>
  <si>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</si>
  <si>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</si>
  <si>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</si>
  <si>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</si>
  <si>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</si>
  <si>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</si>
  <si>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</si>
  <si>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</si>
  <si>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</si>
  <si>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</si>
  <si>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</si>
  <si>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</si>
  <si>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</si>
  <si>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</si>
  <si>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</si>
  <si>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</si>
  <si>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</si>
  <si>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</si>
  <si>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</si>
  <si>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</si>
  <si>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</si>
  <si>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</si>
  <si>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</si>
  <si>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</si>
  <si>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</si>
  <si>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</si>
  <si>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</si>
  <si>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</si>
  <si>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</si>
  <si>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</si>
  <si>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</si>
  <si>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</si>
  <si>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</si>
  <si>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</si>
  <si>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</si>
  <si>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</si>
  <si>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</si>
  <si>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</si>
  <si>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</si>
  <si>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</si>
  <si>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</si>
  <si>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</si>
  <si>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</si>
  <si>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</si>
  <si>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</si>
  <si>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</si>
  <si>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</si>
  <si>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</si>
  <si>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</si>
  <si>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</si>
  <si>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</si>
  <si>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</si>
  <si>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</si>
  <si>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</si>
  <si>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</si>
  <si>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</si>
  <si>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</si>
  <si>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</si>
  <si>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</si>
  <si>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</si>
  <si>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</si>
  <si>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</si>
  <si>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</si>
  <si>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</si>
  <si>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</si>
  <si>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</si>
  <si>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</si>
  <si>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</si>
  <si>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</si>
  <si>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</si>
  <si>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</si>
  <si>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</si>
  <si>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</si>
  <si>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</si>
  <si>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</si>
  <si>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</si>
  <si>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</si>
  <si>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</si>
  <si>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</si>
  <si>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</si>
  <si>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</si>
  <si>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</si>
  <si>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</si>
  <si>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</si>
  <si>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</si>
  <si>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</si>
  <si>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</si>
  <si>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</si>
  <si>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</si>
  <si>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</si>
  <si>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</si>
  <si>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</si>
  <si>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</si>
  <si>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</si>
  <si>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</si>
  <si>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</si>
  <si>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</si>
  <si>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</si>
  <si>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</si>
  <si>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</si>
  <si>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</si>
  <si>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</si>
  <si>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</si>
  <si>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</si>
  <si>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</si>
  <si>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</si>
  <si>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</si>
  <si>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</si>
  <si>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</si>
  <si>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</si>
  <si>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</si>
  <si>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</si>
  <si>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</si>
  <si>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</si>
  <si>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</si>
  <si>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</si>
  <si>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</si>
  <si>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</si>
  <si>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</si>
  <si>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</si>
  <si>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</si>
  <si>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</si>
  <si>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</si>
  <si>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</si>
  <si>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</si>
  <si>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</si>
  <si>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</si>
  <si>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</si>
  <si>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</si>
  <si>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</si>
  <si>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</si>
  <si>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</si>
  <si>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</si>
  <si>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</si>
  <si>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</si>
  <si>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</si>
  <si>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</si>
  <si>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</si>
  <si>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</si>
  <si>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</si>
  <si>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</si>
  <si>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</si>
  <si>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</si>
  <si>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</si>
  <si>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</si>
  <si>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</si>
  <si>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</si>
  <si>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</si>
  <si>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</si>
  <si>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</si>
  <si>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</si>
  <si>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</si>
  <si>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</si>
  <si>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</si>
  <si>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</si>
  <si>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</si>
  <si>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</si>
  <si>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</si>
  <si>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</si>
  <si>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</si>
  <si>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</si>
  <si>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</si>
  <si>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</si>
  <si>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</si>
  <si>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</si>
  <si>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</si>
  <si>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</si>
  <si>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</si>
  <si>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</si>
  <si>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</si>
  <si>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</si>
  <si>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</si>
  <si>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</si>
  <si>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</si>
  <si>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</si>
  <si>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</si>
  <si>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</si>
  <si>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</si>
  <si>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</si>
  <si>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</si>
  <si>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</si>
  <si>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</si>
  <si>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</si>
  <si>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</si>
  <si>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</si>
  <si>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</si>
  <si>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</si>
  <si>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</si>
  <si>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</si>
  <si>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</si>
  <si>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</si>
  <si>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</si>
  <si>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</si>
  <si>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</si>
  <si>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</si>
  <si>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</si>
  <si>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</si>
  <si>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</si>
  <si>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</si>
  <si>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</si>
  <si>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</si>
  <si>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</si>
  <si>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</si>
  <si>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</si>
  <si>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</si>
  <si>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</si>
  <si>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</si>
  <si>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</si>
  <si>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</si>
  <si>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</si>
  <si>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</si>
  <si>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</si>
  <si>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</si>
  <si>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</si>
  <si>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</si>
  <si>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</si>
  <si>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</si>
  <si>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</si>
  <si>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</si>
  <si>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</si>
  <si>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</si>
  <si>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</si>
  <si>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</si>
  <si>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</si>
  <si>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</si>
  <si>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</si>
  <si>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</si>
  <si>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</si>
  <si>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</si>
  <si>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</si>
  <si>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</si>
  <si>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</si>
  <si>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</si>
  <si>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</si>
  <si>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</si>
  <si>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</si>
  <si>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</si>
  <si>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</si>
  <si>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</si>
  <si>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</si>
  <si>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</si>
  <si>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</si>
  <si>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</si>
  <si>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</si>
  <si>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</si>
  <si>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</si>
  <si>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</si>
  <si>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</si>
  <si>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</si>
  <si>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</si>
  <si>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</si>
  <si>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</si>
  <si>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</si>
  <si>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</si>
  <si>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</si>
  <si>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</si>
  <si>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</si>
  <si>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</si>
  <si>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</si>
  <si>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</si>
  <si>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</si>
  <si>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</si>
  <si>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</si>
  <si>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</si>
  <si>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</si>
  <si>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</si>
  <si>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</si>
  <si>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</si>
  <si>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</si>
  <si>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</si>
  <si>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</si>
  <si>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</si>
  <si>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</si>
  <si>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</si>
  <si>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</si>
  <si>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</si>
  <si>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</si>
  <si>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</si>
  <si>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</si>
  <si>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</si>
  <si>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</si>
  <si>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</si>
  <si>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</si>
  <si>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</si>
  <si>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</si>
  <si>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</si>
  <si>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</si>
  <si>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</si>
  <si>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</si>
  <si>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</si>
  <si>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</si>
  <si>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</si>
  <si>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</si>
  <si>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</si>
  <si>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</si>
  <si>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</si>
  <si>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</si>
  <si>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</si>
  <si>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</si>
  <si>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</si>
  <si>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</si>
  <si>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</si>
  <si>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</si>
  <si>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</si>
  <si>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</si>
  <si>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</si>
  <si>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</si>
  <si>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</si>
  <si>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</si>
  <si>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</si>
  <si>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</si>
  <si>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</si>
  <si>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</si>
  <si>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</si>
  <si>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</si>
  <si>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</si>
  <si>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</si>
  <si>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</si>
  <si>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</si>
  <si>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</si>
  <si>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</si>
  <si>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</si>
  <si>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</si>
  <si>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</si>
  <si>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</si>
  <si>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</si>
  <si>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</si>
  <si>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</si>
  <si>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</si>
  <si>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</si>
  <si>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</si>
  <si>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</si>
  <si>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</si>
  <si>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</si>
  <si>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</si>
  <si>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</si>
  <si>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</si>
  <si>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</si>
  <si>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</si>
  <si>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</si>
  <si>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</si>
  <si>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</si>
  <si>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</si>
  <si>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</si>
  <si>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</si>
  <si>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</si>
  <si>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</si>
  <si>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</si>
  <si>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</si>
  <si>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</si>
  <si>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</si>
  <si>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</si>
  <si>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</si>
  <si>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</si>
  <si>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</si>
  <si>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</si>
  <si>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</si>
  <si>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</si>
  <si>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</si>
  <si>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</si>
  <si>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</si>
  <si>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</si>
  <si>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</si>
  <si>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</si>
  <si>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</si>
  <si>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</si>
  <si>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</si>
  <si>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</si>
  <si>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</si>
  <si>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</si>
  <si>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</si>
  <si>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</si>
  <si>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</si>
  <si>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</si>
  <si>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</si>
  <si>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</si>
  <si>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</si>
  <si>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</si>
  <si>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</si>
  <si>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</si>
  <si>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</si>
  <si>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</si>
  <si>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</si>
  <si>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</si>
  <si>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</si>
  <si>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</si>
  <si>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</si>
  <si>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</si>
  <si>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</si>
  <si>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</si>
  <si>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</si>
  <si>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</si>
  <si>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</si>
  <si>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</si>
  <si>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</si>
  <si>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</si>
  <si>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</si>
  <si>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</si>
  <si>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</si>
  <si>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</si>
  <si>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</si>
  <si>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</si>
  <si>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</si>
  <si>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</si>
  <si>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</si>
  <si>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</si>
  <si>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</si>
  <si>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</si>
  <si>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</si>
  <si>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</si>
  <si>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</si>
  <si>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</si>
  <si>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</si>
  <si>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</si>
  <si>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</si>
  <si>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</si>
  <si>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</si>
  <si>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</si>
  <si>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</si>
  <si>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</si>
  <si>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</si>
  <si>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</si>
  <si>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</si>
  <si>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</si>
  <si>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</si>
  <si>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</si>
  <si>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</si>
  <si>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</si>
  <si>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</si>
  <si>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</si>
  <si>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</si>
  <si>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</si>
  <si>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</si>
  <si>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</si>
  <si>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</si>
  <si>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</si>
  <si>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</si>
  <si>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</si>
  <si>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</si>
  <si>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</si>
  <si>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</si>
  <si>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</si>
  <si>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</si>
  <si>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</si>
  <si>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</si>
  <si>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</si>
  <si>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</si>
  <si>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</si>
  <si>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</si>
  <si>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</si>
  <si>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</si>
  <si>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</si>
  <si>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</si>
  <si>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</si>
  <si>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</si>
  <si>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</si>
  <si>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</si>
  <si>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</si>
  <si>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</si>
  <si>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</si>
  <si>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</si>
  <si>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</si>
  <si>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</si>
  <si>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</si>
  <si>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</si>
  <si>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</si>
  <si>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</si>
  <si>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</si>
  <si>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</si>
  <si>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</si>
  <si>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</si>
  <si>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</si>
  <si>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</si>
  <si>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</si>
  <si>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</si>
  <si>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</si>
  <si>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</si>
  <si>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</si>
  <si>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</si>
  <si>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</si>
  <si>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</si>
  <si>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</si>
  <si>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</si>
  <si>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</si>
  <si>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</si>
  <si>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</si>
  <si>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</si>
  <si>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</si>
  <si>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</si>
  <si>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</si>
  <si>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</si>
  <si>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</si>
  <si>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</si>
  <si>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</si>
  <si>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</si>
  <si>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</si>
  <si>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</si>
  <si>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</si>
  <si>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</si>
  <si>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</si>
  <si>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</si>
  <si>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</si>
  <si>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</si>
  <si>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</si>
  <si>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</si>
  <si>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</si>
  <si>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</si>
  <si>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</si>
  <si>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</si>
  <si>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</si>
  <si>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</si>
  <si>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</si>
  <si>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</si>
  <si>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</si>
  <si>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</si>
  <si>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</si>
  <si>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</si>
  <si>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</si>
  <si>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</si>
  <si>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</si>
  <si>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</si>
  <si>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</si>
  <si>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</si>
  <si>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</si>
  <si>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</si>
  <si>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</si>
  <si>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</si>
  <si>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</si>
  <si>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</si>
  <si>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</si>
  <si>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</si>
  <si>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</si>
  <si>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</si>
  <si>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</si>
  <si>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</si>
  <si>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</si>
  <si>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</si>
  <si>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</si>
  <si>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</si>
  <si>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</si>
  <si>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</si>
  <si>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</si>
  <si>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</si>
  <si>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</si>
  <si>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</si>
  <si>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</si>
  <si>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</si>
  <si>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</si>
  <si>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</si>
  <si>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</si>
  <si>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</si>
  <si>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</si>
  <si>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</si>
  <si>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</si>
  <si>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</si>
  <si>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</si>
  <si>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</si>
  <si>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</si>
  <si>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</si>
  <si>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</si>
  <si>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</si>
  <si>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</si>
  <si>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</si>
  <si>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</si>
  <si>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</si>
  <si>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</si>
  <si>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</si>
  <si>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</si>
  <si>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</si>
  <si>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</si>
  <si>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</si>
  <si>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</si>
  <si>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</si>
  <si>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</si>
  <si>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</si>
  <si>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</si>
  <si>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</si>
  <si>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</si>
  <si>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</si>
  <si>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</si>
  <si>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</si>
  <si>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</si>
  <si>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</si>
  <si>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</si>
  <si>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</si>
  <si>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</si>
  <si>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</si>
  <si>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</si>
  <si>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</si>
  <si>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</si>
  <si>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</si>
  <si>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</si>
  <si>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</si>
  <si>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</si>
  <si>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</si>
  <si>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</si>
  <si>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</si>
  <si>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</si>
  <si>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</si>
  <si>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</si>
  <si>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</si>
  <si>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</si>
  <si>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</si>
  <si>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</si>
  <si>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</si>
  <si>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</si>
  <si>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</si>
  <si>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</si>
  <si>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</si>
  <si>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</si>
  <si>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</si>
  <si>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</si>
  <si>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</si>
  <si>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</si>
  <si>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</si>
  <si>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</si>
  <si>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</si>
  <si>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</si>
  <si>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</si>
  <si>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</si>
  <si>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</si>
  <si>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</si>
  <si>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</si>
  <si>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</si>
  <si>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</si>
  <si>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</si>
  <si>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</si>
  <si>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</si>
  <si>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</si>
  <si>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</si>
  <si>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</si>
  <si>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</si>
  <si>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</si>
  <si>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</si>
  <si>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</si>
  <si>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</si>
  <si>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</si>
  <si>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</si>
  <si>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</si>
  <si>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</si>
  <si>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</si>
  <si>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</si>
  <si>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</si>
  <si>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</si>
  <si>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</si>
  <si>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</si>
  <si>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</si>
  <si>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</si>
  <si>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</si>
  <si>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</si>
  <si>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</si>
  <si>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</si>
  <si>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</si>
  <si>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</si>
  <si>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</si>
  <si>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</si>
  <si>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</si>
  <si>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</si>
  <si>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</si>
  <si>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</si>
  <si>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</si>
  <si>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</si>
  <si>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</si>
  <si>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</si>
  <si>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</si>
  <si>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</si>
  <si>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</si>
  <si>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</si>
  <si>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</si>
  <si>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</si>
  <si>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</si>
  <si>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</si>
  <si>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</si>
  <si>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</si>
  <si>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</si>
  <si>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</si>
  <si>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</si>
  <si>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</si>
  <si>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</si>
  <si>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</si>
  <si>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</si>
  <si>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</si>
  <si>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</si>
  <si>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</si>
  <si>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</si>
  <si>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</si>
  <si>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</si>
  <si>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</si>
  <si>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</si>
  <si>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</si>
  <si>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</si>
  <si>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</si>
  <si>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</si>
  <si>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</si>
  <si>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</si>
  <si>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</si>
  <si>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</si>
  <si>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</si>
  <si>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</si>
  <si>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</si>
  <si>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</si>
  <si>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</si>
  <si>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</si>
  <si>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</si>
  <si>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</si>
  <si>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</si>
  <si>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</si>
  <si>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</si>
  <si>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</si>
  <si>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</si>
  <si>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</si>
  <si>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</si>
  <si>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</si>
  <si>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</si>
  <si>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</si>
  <si>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</si>
  <si>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</si>
  <si>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</si>
  <si>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</si>
  <si>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</si>
  <si>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</si>
  <si>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</si>
  <si>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</si>
  <si>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</si>
  <si>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</si>
  <si>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</si>
  <si>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</si>
  <si>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</si>
  <si>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</si>
  <si>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</si>
  <si>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</si>
  <si>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</si>
  <si>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</si>
  <si>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</si>
  <si>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</si>
  <si>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</si>
  <si>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</si>
  <si>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</si>
  <si>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</si>
  <si>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</si>
  <si>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</si>
  <si>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</si>
  <si>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</si>
  <si>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</si>
  <si>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</si>
  <si>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</si>
  <si>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</si>
  <si>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</si>
  <si>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</si>
  <si>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</si>
  <si>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</si>
  <si>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</si>
  <si>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</si>
  <si>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</si>
  <si>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</si>
  <si>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</si>
  <si>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</si>
  <si>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</si>
  <si>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</si>
  <si>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</si>
  <si>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</si>
  <si>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</si>
  <si>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</si>
  <si>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</si>
  <si>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</si>
  <si>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</si>
  <si>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</si>
  <si>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</si>
  <si>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</si>
  <si>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</si>
  <si>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</si>
  <si>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</si>
  <si>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</si>
  <si>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</si>
  <si>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</si>
  <si>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</si>
  <si>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</si>
  <si>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</si>
  <si>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</si>
  <si>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</si>
  <si>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</si>
  <si>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</si>
  <si>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</si>
  <si>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</si>
  <si>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</si>
  <si>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</si>
  <si>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</si>
  <si>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</si>
  <si>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</si>
  <si>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</si>
  <si>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</si>
  <si>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</si>
  <si>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</si>
  <si>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</si>
  <si>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</si>
  <si>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</si>
  <si>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</si>
  <si>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</si>
  <si>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</si>
  <si>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</si>
  <si>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</si>
  <si>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</si>
  <si>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</si>
  <si>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</si>
  <si>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</si>
  <si>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</si>
  <si>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</si>
  <si>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</si>
  <si>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</si>
  <si>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</si>
  <si>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</si>
  <si>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</si>
  <si>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</si>
  <si>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</si>
  <si>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</si>
  <si>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</si>
  <si>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</si>
  <si>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</si>
  <si>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</si>
  <si>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</si>
  <si>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</si>
  <si>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</si>
  <si>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</si>
  <si>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</si>
  <si>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</si>
  <si>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</si>
  <si>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</si>
  <si>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</si>
  <si>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</si>
  <si>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</si>
  <si>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</si>
  <si>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</si>
  <si>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</si>
  <si>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</si>
  <si>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</si>
  <si>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</si>
  <si>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</si>
  <si>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</si>
  <si>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</si>
  <si>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</si>
  <si>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</si>
  <si>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</si>
  <si>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</si>
  <si>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</si>
  <si>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</si>
  <si>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</si>
  <si>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</si>
  <si>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</si>
  <si>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</si>
  <si>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</si>
  <si>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</si>
  <si>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</si>
  <si>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</si>
  <si>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</si>
  <si>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</si>
  <si>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</si>
  <si>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</si>
  <si>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</si>
  <si>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</si>
  <si>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</si>
  <si>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</si>
  <si>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</si>
  <si>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</si>
  <si>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</si>
  <si>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</si>
  <si>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</si>
  <si>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</si>
  <si>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</si>
  <si>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</si>
  <si>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</si>
  <si>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</si>
  <si>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</si>
  <si>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</si>
  <si>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</si>
  <si>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</si>
  <si>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</si>
  <si>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</si>
  <si>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</si>
  <si>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</si>
  <si>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</si>
  <si>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</si>
  <si>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</si>
  <si>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</si>
  <si>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</si>
  <si>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</si>
  <si>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</si>
  <si>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</si>
  <si>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</si>
  <si>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</si>
  <si>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</si>
  <si>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</si>
  <si>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</si>
  <si>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</si>
  <si>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</si>
  <si>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</si>
  <si>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</si>
  <si>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</si>
  <si>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</si>
  <si>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</si>
  <si>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</si>
  <si>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</si>
  <si>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</si>
  <si>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</si>
  <si>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</si>
  <si>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</si>
  <si>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</si>
  <si>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</si>
  <si>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</si>
  <si>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</si>
  <si>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</si>
  <si>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</si>
  <si>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</si>
  <si>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</si>
  <si>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</si>
  <si>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</si>
  <si>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</si>
  <si>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</si>
  <si>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</si>
  <si>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</si>
  <si>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</si>
  <si>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</si>
  <si>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</si>
  <si>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</si>
  <si>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</si>
  <si>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</si>
  <si>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</si>
  <si>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</si>
  <si>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</si>
  <si>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</si>
  <si>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</si>
  <si>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</si>
  <si>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</si>
  <si>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</si>
  <si>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</si>
  <si>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</si>
  <si>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</si>
  <si>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</si>
  <si>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</si>
  <si>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</si>
  <si>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</si>
  <si>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</si>
  <si>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</si>
  <si>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</si>
  <si>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</si>
  <si>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</si>
  <si>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</si>
  <si>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</si>
  <si>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</si>
  <si>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</si>
  <si>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</si>
  <si>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</si>
  <si>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</si>
  <si>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</si>
  <si>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</si>
  <si>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</si>
  <si>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</si>
  <si>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</si>
  <si>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</si>
  <si>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</si>
  <si>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</si>
  <si>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</si>
  <si>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</si>
  <si>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</si>
  <si>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</si>
  <si>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</si>
  <si>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</si>
  <si>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</si>
  <si>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</si>
  <si>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</si>
  <si>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</si>
  <si>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</si>
  <si>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</si>
  <si>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</si>
  <si>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</si>
  <si>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</si>
  <si>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</si>
  <si>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</si>
  <si>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</si>
  <si>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</si>
  <si>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</si>
  <si>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</si>
  <si>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</si>
  <si>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</si>
  <si>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</si>
  <si>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</si>
  <si>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</si>
  <si>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</si>
  <si>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</si>
  <si>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</si>
  <si>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</si>
  <si>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</si>
  <si>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</si>
  <si>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</si>
  <si>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</si>
  <si>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</si>
  <si>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</si>
  <si>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</si>
  <si>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</si>
  <si>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</si>
  <si>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</si>
  <si>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</si>
  <si>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</si>
  <si>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</si>
  <si>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</si>
  <si>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</si>
  <si>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</si>
  <si>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</si>
  <si>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</si>
  <si>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</si>
  <si>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</si>
  <si>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</si>
  <si>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</si>
  <si>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</si>
  <si>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</si>
  <si>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</si>
  <si>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</si>
  <si>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</si>
  <si>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</si>
  <si>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</si>
  <si>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</si>
  <si>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</si>
  <si>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</si>
  <si>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</si>
  <si>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</si>
  <si>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</si>
  <si>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</si>
  <si>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</si>
  <si>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</si>
  <si>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</si>
  <si>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</si>
  <si>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</si>
  <si>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</si>
  <si>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</si>
  <si>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</si>
  <si>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</si>
  <si>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</si>
  <si>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</si>
  <si>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</si>
  <si>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</si>
  <si>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</si>
  <si>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</si>
  <si>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</si>
  <si>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</si>
  <si>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</si>
  <si>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</si>
  <si>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</si>
  <si>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</si>
  <si>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</si>
  <si>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</si>
  <si>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</si>
  <si>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</si>
  <si>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</si>
  <si>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</si>
  <si>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</si>
  <si>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</si>
  <si>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</si>
  <si>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</si>
  <si>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</si>
  <si>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</si>
  <si>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</si>
  <si>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</si>
  <si>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</si>
  <si>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</si>
  <si>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</si>
  <si>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</si>
  <si>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</si>
  <si>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</si>
  <si>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</si>
  <si>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</si>
  <si>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</si>
  <si>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</si>
  <si>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</si>
  <si>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</si>
  <si>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</si>
  <si>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</si>
  <si>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</si>
  <si>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</si>
  <si>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</si>
  <si>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</si>
  <si>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</si>
  <si>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</si>
  <si>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</si>
  <si>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</si>
  <si>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</si>
  <si>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</si>
  <si>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</si>
  <si>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</si>
  <si>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</si>
  <si>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</si>
  <si>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</si>
  <si>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</si>
  <si>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</si>
  <si>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</si>
  <si>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</si>
  <si>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</si>
  <si>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</si>
  <si>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</si>
  <si>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</si>
  <si>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</si>
  <si>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</si>
  <si>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</si>
  <si>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</si>
  <si>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</si>
  <si>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</si>
  <si>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</si>
  <si>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</si>
  <si>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</si>
  <si>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</si>
  <si>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</si>
  <si>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</si>
  <si>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</si>
  <si>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</si>
  <si>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</si>
  <si>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</si>
  <si>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</si>
  <si>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</si>
  <si>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</si>
  <si>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</si>
  <si>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</si>
  <si>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</si>
  <si>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</si>
  <si>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</si>
  <si>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</si>
  <si>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</si>
  <si>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</si>
  <si>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</si>
  <si>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</si>
  <si>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</si>
  <si>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</si>
  <si>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</si>
  <si>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</si>
  <si>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</si>
  <si>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</si>
  <si>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</si>
  <si>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</si>
  <si>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</si>
  <si>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</si>
  <si>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</si>
  <si>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</si>
  <si>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</si>
  <si>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</si>
  <si>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</si>
  <si>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</si>
  <si>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</si>
  <si>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</si>
  <si>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</si>
  <si>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</si>
  <si>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</si>
  <si>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</si>
  <si>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</si>
  <si>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</si>
  <si>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</si>
  <si>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</si>
  <si>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</si>
  <si>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</si>
  <si>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</si>
  <si>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</si>
  <si>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</si>
  <si>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</si>
  <si>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</si>
  <si>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</si>
  <si>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</si>
  <si>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</si>
  <si>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</si>
  <si>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</si>
  <si>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</si>
  <si>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</si>
  <si>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</si>
  <si>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</si>
  <si>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</si>
  <si>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</si>
  <si>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</si>
  <si>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</si>
  <si>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</si>
  <si>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</si>
  <si>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</si>
  <si>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</si>
  <si>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</si>
  <si>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</si>
  <si>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</si>
  <si>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</si>
  <si>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</si>
  <si>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</si>
  <si>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</si>
  <si>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</si>
  <si>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</si>
  <si>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</si>
  <si>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</si>
  <si>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</si>
  <si>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</si>
  <si>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</si>
  <si>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</si>
  <si>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</si>
  <si>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</si>
  <si>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</si>
  <si>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</si>
  <si>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</si>
  <si>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</si>
  <si>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</si>
  <si>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</si>
  <si>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</si>
  <si>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</si>
  <si>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</si>
  <si>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</si>
  <si>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</si>
  <si>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</si>
  <si>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</si>
  <si>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</si>
  <si>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</si>
  <si>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</si>
  <si>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</si>
  <si>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</si>
  <si>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</si>
  <si>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</si>
  <si>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</si>
  <si>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</si>
  <si>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</si>
  <si>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</si>
  <si>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</si>
  <si>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</si>
  <si>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</si>
  <si>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</si>
  <si>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</si>
  <si>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</si>
  <si>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</si>
  <si>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</si>
  <si>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</si>
  <si>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</si>
  <si>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</si>
  <si>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</si>
  <si>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</si>
  <si>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</si>
  <si>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</si>
  <si>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</si>
  <si>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</si>
  <si>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</si>
  <si>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</si>
  <si>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</si>
  <si>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</si>
  <si>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</si>
  <si>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</si>
  <si>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</si>
  <si>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</si>
  <si>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</si>
  <si>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</si>
  <si>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</si>
  <si>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</si>
  <si>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</si>
  <si>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</si>
  <si>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</si>
  <si>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</si>
  <si>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</si>
  <si>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</si>
  <si>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</si>
  <si>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</si>
  <si>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</si>
  <si>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</si>
  <si>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</si>
  <si>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</si>
  <si>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</si>
  <si>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</si>
  <si>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</si>
  <si>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</si>
  <si>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</si>
  <si>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</si>
  <si>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</si>
  <si>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</si>
  <si>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</si>
  <si>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</si>
  <si>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</si>
  <si>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</si>
  <si>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</si>
  <si>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</si>
  <si>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</si>
  <si>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</si>
  <si>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</si>
  <si>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</si>
  <si>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</si>
  <si>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</si>
  <si>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</si>
  <si>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</si>
  <si>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</si>
  <si>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</si>
  <si>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</si>
  <si>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</si>
  <si>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</si>
  <si>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</si>
  <si>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</si>
  <si>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</si>
  <si>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</si>
  <si>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</si>
  <si>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</si>
  <si>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</si>
  <si>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</si>
  <si>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</si>
  <si>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</si>
  <si>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</si>
  <si>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</si>
  <si>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</si>
  <si>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</si>
  <si>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</si>
  <si>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</si>
  <si>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</si>
  <si>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</si>
  <si>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</si>
  <si>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</si>
  <si>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</si>
  <si>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</si>
  <si>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</si>
  <si>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</si>
  <si>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</si>
  <si>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</si>
  <si>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</si>
  <si>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</si>
  <si>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</si>
  <si>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</si>
  <si>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</si>
  <si>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</si>
  <si>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</si>
  <si>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</si>
  <si>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</si>
  <si>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</si>
  <si>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</si>
  <si>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</si>
  <si>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</si>
  <si>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</si>
  <si>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</si>
  <si>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</si>
  <si>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</si>
  <si>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</si>
  <si>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</si>
  <si>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</si>
  <si>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</si>
  <si>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</si>
  <si>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</si>
  <si>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</si>
  <si>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</si>
  <si>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</si>
  <si>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</si>
  <si>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</si>
  <si>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</si>
  <si>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</si>
  <si>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</si>
  <si>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</si>
  <si>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</si>
  <si>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</si>
  <si>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</si>
  <si>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</si>
  <si>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</si>
  <si>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</si>
  <si>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</si>
  <si>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</si>
  <si>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</si>
  <si>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</si>
  <si>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</si>
  <si>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</si>
  <si>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</si>
  <si>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</si>
  <si>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</si>
  <si>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</si>
  <si>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</si>
  <si>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</si>
  <si>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</si>
  <si>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</si>
  <si>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</si>
  <si>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</si>
  <si>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</si>
  <si>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</si>
  <si>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</si>
  <si>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</si>
  <si>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</si>
  <si>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</si>
  <si>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</si>
  <si>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</si>
  <si>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</si>
  <si>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</si>
  <si>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</si>
  <si>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</si>
  <si>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</si>
  <si>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</si>
  <si>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</si>
  <si>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</si>
  <si>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</si>
  <si>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</si>
  <si>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</si>
  <si>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</si>
  <si>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</si>
  <si>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</si>
  <si>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</si>
  <si>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</si>
  <si>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</si>
  <si>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</si>
  <si>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</si>
  <si>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</si>
  <si>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</si>
  <si>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</si>
  <si>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</si>
  <si>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</si>
  <si>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</si>
  <si>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</si>
  <si>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</si>
  <si>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</si>
  <si>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</si>
  <si>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</si>
  <si>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</si>
  <si>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</si>
  <si>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</si>
  <si>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</si>
  <si>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</si>
  <si>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</si>
  <si>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</si>
  <si>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</si>
  <si>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</si>
  <si>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</si>
  <si>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</si>
  <si>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</si>
  <si>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</si>
  <si>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</si>
  <si>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</si>
  <si>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</si>
  <si>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</si>
  <si>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</si>
  <si>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</si>
  <si>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</si>
  <si>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</si>
  <si>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</si>
  <si>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</si>
  <si>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</si>
  <si>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</si>
  <si>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</si>
  <si>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</si>
  <si>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</si>
  <si>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</si>
  <si>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</si>
  <si>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</si>
  <si>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</si>
  <si>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</si>
  <si>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</si>
  <si>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</si>
  <si>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</si>
  <si>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</si>
  <si>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</si>
  <si>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</si>
  <si>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</si>
  <si>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</si>
  <si>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</si>
  <si>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</si>
  <si>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</si>
  <si>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</si>
  <si>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</si>
  <si>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</si>
  <si>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</si>
  <si>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</si>
  <si>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</si>
  <si>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</si>
  <si>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</si>
  <si>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</si>
  <si>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</si>
  <si>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</si>
  <si>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</si>
  <si>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</si>
  <si>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</si>
  <si>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</si>
  <si>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</si>
  <si>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</si>
  <si>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</si>
  <si>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</si>
  <si>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</si>
  <si>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</si>
  <si>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</si>
  <si>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</si>
  <si>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</si>
  <si>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</si>
  <si>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</si>
  <si>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</si>
  <si>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</si>
  <si>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</si>
  <si>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</si>
  <si>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</si>
  <si>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</si>
  <si>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</si>
  <si>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</si>
  <si>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</si>
  <si>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</si>
  <si>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</si>
  <si>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</si>
  <si>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</si>
  <si>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</si>
  <si>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</si>
  <si>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</si>
  <si>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</si>
  <si>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</si>
  <si>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</si>
  <si>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</si>
  <si>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</si>
  <si>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</si>
  <si>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</si>
  <si>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</si>
  <si>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</si>
  <si>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</si>
  <si>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</si>
  <si>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</si>
  <si>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</si>
  <si>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</si>
  <si>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</si>
  <si>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</si>
  <si>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</si>
  <si>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</si>
  <si>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</si>
  <si>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</si>
  <si>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</si>
  <si>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</si>
  <si>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</si>
  <si>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</si>
  <si>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</si>
  <si>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</si>
  <si>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</si>
  <si>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</si>
  <si>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</si>
  <si>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</si>
  <si>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</si>
  <si>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</si>
  <si>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</si>
  <si>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</si>
  <si>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</si>
  <si>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</si>
  <si>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</si>
  <si>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</si>
  <si>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</si>
  <si>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</si>
  <si>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</si>
  <si>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</si>
  <si>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</si>
  <si>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</si>
  <si>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</si>
  <si>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</si>
  <si>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</si>
  <si>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</si>
  <si>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</si>
  <si>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</si>
  <si>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</si>
  <si>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</si>
  <si>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</si>
  <si>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</si>
  <si>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</si>
  <si>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</si>
  <si>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</si>
  <si>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</si>
  <si>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</si>
  <si>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</si>
  <si>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</si>
  <si>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</si>
  <si>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</si>
  <si>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</si>
  <si>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</si>
  <si>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</si>
  <si>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</si>
  <si>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</si>
  <si>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</si>
  <si>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</si>
  <si>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</si>
  <si>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</si>
  <si>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</si>
  <si>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</si>
  <si>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</si>
  <si>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</si>
  <si>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</si>
  <si>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</si>
  <si>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</si>
  <si>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</si>
  <si>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</si>
  <si>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</si>
  <si>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</si>
  <si>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</si>
  <si>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</si>
  <si>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</si>
  <si>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</si>
  <si>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</si>
  <si>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</si>
  <si>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</si>
  <si>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</si>
  <si>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</si>
  <si>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</si>
  <si>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</si>
  <si>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</si>
  <si>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</si>
  <si>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</si>
  <si>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</si>
  <si>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</si>
  <si>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</si>
  <si>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</si>
  <si>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</si>
  <si>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</si>
  <si>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</si>
  <si>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</si>
  <si>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</si>
  <si>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</si>
  <si>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</si>
  <si>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</si>
  <si>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</si>
  <si>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</si>
  <si>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</si>
  <si>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</si>
  <si>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</si>
  <si>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</si>
  <si>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</si>
  <si>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</si>
  <si>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</si>
  <si>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</si>
  <si>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</si>
  <si>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</si>
  <si>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</si>
  <si>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</si>
  <si>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</si>
  <si>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</si>
  <si>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</si>
  <si>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</si>
  <si>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</si>
  <si>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</si>
  <si>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</si>
  <si>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</si>
  <si>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</si>
  <si>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</si>
  <si>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</si>
  <si>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</si>
  <si>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</si>
  <si>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</si>
  <si>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</si>
  <si>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</si>
  <si>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</si>
  <si>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</si>
  <si>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</si>
  <si>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</si>
  <si>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</si>
  <si>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</si>
  <si>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</si>
  <si>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</si>
  <si>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</si>
  <si>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</si>
  <si>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</si>
  <si>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</si>
  <si>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</si>
  <si>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</si>
  <si>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</si>
  <si>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</si>
  <si>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</si>
  <si>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</si>
  <si>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</si>
  <si>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</si>
  <si>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</si>
  <si>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</si>
  <si>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</si>
  <si>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</si>
  <si>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</si>
  <si>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</si>
  <si>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</si>
  <si>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</si>
  <si>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</si>
  <si>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</si>
  <si>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</si>
  <si>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</si>
  <si>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</si>
  <si>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</si>
  <si>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</si>
  <si>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</si>
  <si>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</si>
  <si>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</si>
  <si>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</si>
  <si>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</si>
  <si>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</si>
  <si>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</si>
  <si>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</si>
  <si>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</si>
  <si>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PCM-20251117-00000119</t>
  </si>
  <si>
    <t>site located in USF area team on the way try for Access</t>
  </si>
  <si>
    <t xml:space="preserve"> PCM-20250215-00000830 </t>
  </si>
  <si>
    <t>LTE site still down and  site located in aramco area access issue need special permission</t>
  </si>
  <si>
    <t>PCM-20251117-00000180</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</si>
  <si>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</si>
  <si>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</si>
  <si>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</si>
  <si>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</si>
  <si>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</si>
  <si>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</si>
  <si>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</si>
  <si>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</si>
  <si>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</si>
  <si>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PCM-20251116-00002074</t>
  </si>
  <si>
    <t>site under night access due to Site located in deep valleys &amp; dangerous area // team will check by morining // ETA 150 mins</t>
  </si>
  <si>
    <t>PCM-20251116-00002313</t>
  </si>
  <si>
    <t>sectors down at 2025-11-17 00:49:29 due to module faulty and team on the way to submit WS for repair  .</t>
  </si>
  <si>
    <t>PCM-20251117-00000246</t>
  </si>
  <si>
    <t>ETA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</si>
</sst>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 totalsRowShown="0" headerRowDxfId="48" dataDxfId="47" headerRowBorderDxfId="45" tableBorderDxfId="46" totalsRowBorderDxfId="44">
  <autoFilter ref="A1:L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6" totalsRowShown="0" headerRowDxfId="15" dataDxfId="14" headerRowBorderDxfId="12" tableBorderDxfId="13">
  <autoFilter ref="A1:L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315.23643506944063</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45978.184860995367</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45978.184860995367</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45978.184860995367</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45978.184860995367</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45978.184860995367</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45978.184860995367</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45978.184860995367</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45978.184860995367</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45978.184860995367</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45978.184860995367</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45978.184860995367</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45978.184860995367</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45978.184860995367</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45978.184860995367</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45978.184860995367</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45978.184860995367</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45978.184860995367</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45978.184860995367</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45978.184860995367</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45978.184860995367</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45978.184860995367</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45978.184860995367</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45978.184860995367</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45978.184860995367</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45978.184860995367</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45978.184860995367</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45978.184860995367</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45978.184860995367</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45978.184860995367</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45978.184860995367</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45978.184860995367</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45978.184860995367</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45978.184860995367</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45978.184860995367</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45978.184860995367</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45978.184860995367</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45978.184860995367</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45978.184860995367</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45978.184860995367</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45978.184860995367</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45978.184860995367</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45978.184860995367</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45978.184860995367</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45978.184860995367</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45978.184860995367</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45978.184860995367</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45978.184860995367</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45978.184860995367</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45978.184860995367</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45978.184860995367</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45978.184860995367</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45978.184860995367</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45978.184860995367</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45978.184860995367</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45978.184860995367</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45978.184860995367</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45978.184860995367</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45978.184860995367</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45978.184860995367</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45978.184860995367</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45978.184860995367</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45978.184860995367</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45978.184860995367</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45978.184860995367</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45978.184860995367</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45978.184860995367</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45978.184860995367</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45978.184860995367</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45978.184860995367</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45978.184860995367</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45978.184860995367</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45978.184860995367</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45978.184860995367</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45978.184860995367</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153.1850230324053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1.7485184027755167</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24833</v>
      </c>
      <c r="E5" s="103" t="s">
        <v>39021</v>
      </c>
      <c r="F5" s="104">
        <v>45978.045659722222</v>
      </c>
      <c r="G5" s="105">
        <f ca="1">IFERROR(NOW()-F5,"-")</f>
        <v>0.13920127314486308</v>
      </c>
      <c r="H5" s="104">
        <v>45978.039409722223</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42"/>
      <c r="E6" s="103"/>
      <c r="F6" s="104"/>
      <c r="G6" s="105">
        <f ca="1">IFERROR(NOW()-F6,"-")</f>
        <v>45978.184860995367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45978.184860995367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45978.184860995367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45978.184860995367</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41" t="str">
        <f>IFERROR(VLOOKUP(D10,DB!A:K,11,0),"")</f>
        <v/>
      </c>
      <c r="C10" s="18"/>
      <c r="D10" s="18"/>
      <c r="E10" s="103"/>
      <c r="F10" s="104"/>
      <c r="G10" s="105">
        <f ca="1">IFERROR(NOW()-F10,"-")</f>
        <v>45978.184860995367</v>
      </c>
      <c r="H10" s="104"/>
      <c r="I10" s="141" t="str">
        <f>IFERROR(VLOOKUP(D10,DB!A:F,6,0),"")</f>
        <v/>
      </c>
      <c r="J10" s="141" t="str">
        <f>IFERROR(VLOOKUP(D10,DB!A:G,7,0),"")</f>
        <v/>
      </c>
      <c r="K10" s="19"/>
      <c r="L10" s="141"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41" t="str">
        <f>IFERROR(VLOOKUP(D11,DB!A:K,11,0),"")</f>
        <v/>
      </c>
      <c r="C11" s="18"/>
      <c r="D11" s="18"/>
      <c r="E11" s="103"/>
      <c r="F11" s="104"/>
      <c r="G11" s="105">
        <f ca="1">IFERROR(NOW()-F11,"-")</f>
        <v>45978.184860995367</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45978.184860995367</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45978.184860995367</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45978.184860995367</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45978.184860995367</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45978.184860995367</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45978.184860995367</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45978.184860995367</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45978.184860995367</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45978.184860995367</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45978.184860995367</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45978.184860995367</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45978.184860995367</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45978.184860995367</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45978.184860995367</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45978.184860995367</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45978.184860995367</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45978.184860995367</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45978.184860995367</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45978.184860995367</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45978.184860995367</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45978.184860995367</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45978.184860995367</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45978.184860995367</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45978.184860995367</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45978.184860995367</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45978.184860995367</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45978.184860995367</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45978.184860995367</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45978.184860995367</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45978.184860995367</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45978.184860995367</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45978.184860995367</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45978.184860995367</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45978.184860995367</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45978.184860995367</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45978.184860995367</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45978.184860995367</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45978.184860995367</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45978.184860995367</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45978.184860995367</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45978.184860995367</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45978.184860995367</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45978.184860995367</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45978.184860995367</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45978.184860995367</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45978.184860995367</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45978.184860995367</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45978.184860995367</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45978.184860995367</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45978.184860995367</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45978.184860995367</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45978.184860995367</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45978.184860995367</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45978.184860995367</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45978.184860995367</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45978.184860995367</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45978.184860995367</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45978.184860995367</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45978.184860995367</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45978.184860995367</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45978.184860995367</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45978.184860995367</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45978.184860995367</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45978.184860995367</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45978.184860995367</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45978.184860995367</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45978.184860995367</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45978.184860995367</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45978.184860995367</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45978.184860995367</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45978.184860995367</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45978.184860995367</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45978.184860995367</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45978.184860995367</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45978.184860995367</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45978.184860995367</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45978.184860995367</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45978.184860995367</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45978.184860995367</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45978.184860995367</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45978.184860995367</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45978.184860995367</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45978.184860995367</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45978.184860995367</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45978.184860995367</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45978.184860995367</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45978.184860995367</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45978.184860995367</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45978.184860995367</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45978.184860995367</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45978.184860995367</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45978.184860995367</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45978.184860995367</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45978.184860995367</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45978.184860995367</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45978.184860995367</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45978.184860995367</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45978.184860995367</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45978.184860995367</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45978.184860995367</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45978.184860995367</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45978.184860995367</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45978.184860995367</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45978.184860995367</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45978.184860995367</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45978.184860995367</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45978.184860995367</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45978.184860995367</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45978.184860995367</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45978.184860995367</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45978.184860995367</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45978.184860995367</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45978.184860995367</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45978.184860995367</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45978.184860995367</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45978.184860995367</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45978.184860995367</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45978.184860995367</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45978.184860995367</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45978.184860995367</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45978.184860995367</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45978.184860995367</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45978.184860995367</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45978.184860995367</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45978.184860995367</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45978.184860995367</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45978.184860995367</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45978.184860995367</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45978.184860995367</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45978.184860995367</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45978.184860995367</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45978.184860995367</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45978.184860995367</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45978.184860995367</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45978.184860995367</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45978.184860995367</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45978.184860995367</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45978.184860995367</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45978.184860995367</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45978.184860995367</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45978.184860995367</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45978.184860995367</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45978.184860995367</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45978.184860995367</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45978.184860995367</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45978.184860995367</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45978.184860995367</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45978.184860995367</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45978.184860995367</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45978.184860995367</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45978.184860995367</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45978.184860995367</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45978.184860995367</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45978.184860995367</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45978.184860995367</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45978.184860995367</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45978.184860995367</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45978.184860995367</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45978.184860995367</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45978.184860995367</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45978.184860995367</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45978.184860995367</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45978.184860995367</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45978.184860995367</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45978.184860995367</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45978.184860995367</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45978.184860995367</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45978.184860995367</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45978.184860995367</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45978.184860995367</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45978.184860995367</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45978.184860995367</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45978.184860995367</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45978.184860995367</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45978.184860995367</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45978.184860995367</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45978.184860995367</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45978.184860995367</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45978.184860995367</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45978.184860995367</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45978.184860995367</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45978.184860995367</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45978.184860995367</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45978.184860995367</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45978.184860995367</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45978.184860995367</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45978.184860995367</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45978.184860995367</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45978.184860995367</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45978.184860995367</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45978.184860995367</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45978.184860995367</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45978.184860995367</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45978.184860995367</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45978.184860995367</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45978.184860995367</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45978.184860995367</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45978.184860995367</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45978.184860995367</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45978.184860995367</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45978.184860995367</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45978.184860995367</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45978.184860995367</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45978.184860995367</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45978.184860995367</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45978.184860995367</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45978.184860995367</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45978.184860995367</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1" t="str">
        <f>IFERROR(VLOOKUP(D220,DB!A:K,11,0),"")</f>
        <v/>
      </c>
      <c r="C220" s="18"/>
      <c r="D220" s="18"/>
      <c r="E220" s="103"/>
      <c r="F220" s="104"/>
      <c r="G220" s="105">
        <f ca="1">IFERROR(NOW()-F220,"-")</f>
        <v>45978.184860995367</v>
      </c>
      <c r="H220" s="104"/>
      <c r="I220" s="141" t="str">
        <f>IFERROR(VLOOKUP(D220,DB!A:F,6,0),"")</f>
        <v/>
      </c>
      <c r="J220" s="141" t="str">
        <f>IFERROR(VLOOKUP(D220,DB!A:G,7,0),"")</f>
        <v/>
      </c>
      <c r="K220" s="19"/>
      <c r="L220" s="14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45978.184860995367</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45978.184860995367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45978.184860995367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45978.184860995367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45978.184860995367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45978.184860995367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45978.184860995367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45978.184860995367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45978.184860995367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45978.184860995367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45978.184860995367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45978.184860995367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45978.184860995367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45978.184860995367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45978.184860995367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45978.184860995367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45978.184860995367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45978.184860995367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45978.184860995367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45978.184860995367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45978.184860995367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45978.184860995367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45978.184860995367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45978.184860995367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45978.184860995367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45978.184860995367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45978.184860995367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45978.184860995367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45978.184860995367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45978.184860995367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45978.184860995367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45978.184860995367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45978.184860995367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45978.184860995367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45978.184860995367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45978.184860995367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45978.184860995367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45978.184860995367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45978.184860995367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45978.184860995367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45978.184860995367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45978.184860995367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45978.184860995367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45978.184860995367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45978.184860995367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45978.184860995367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45978.184860995367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45978.184860995367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45978.184860995367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45978.184860995367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45978.184860995367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45978.184860995367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45978.184860995367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45978.184860995367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45978.184860995367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45978.184860995367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45978.184860995367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45978.184860995367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45978.184860995367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45978.184860995367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45978.184860995367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45978.184860995367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45978.184860995367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45978.184860995367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45978.184860995367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45978.184860995367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45978.184860995367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45978.184860995367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45978.184860995367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45978.184860995367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45978.184860995367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45978.184860995367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45978.184860995367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45978.184860995367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45978.184860995367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45978.184860995367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45978.184860995367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45978.184860995367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45978.184860995367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45978.184860995367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45978.184860995367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45978.184860995367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45978.184860995367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45978.184860995367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45978.184860995367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45978.184860995367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45978.184860995367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45978.184860995367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45978.184860995367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45978.184860995367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45978.184860995367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45978.184860995367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45978.184860995367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45978.184860995367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45978.184860995367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45978.184860995367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45978.184860995367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45978.184860995367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45978.184860995367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45978.184860995367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45978.184860995367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45978.184860995367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45978.184860995367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45978.184860995367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45978.184860995367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45978.184860995367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45978.184860995367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45978.184860995367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45978.184860995367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45978.184860995367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45978.184860995367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45978.184860995367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45978.184860995367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45978.184860995367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45978.184860995367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45978.184860995367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45978.184860995367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45978.184860995367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45978.184860995367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45978.184860995367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45978.184860995367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45978.184860995367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45978.184860995367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45978.184860995367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45978.184860995367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45978.184860995367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45978.184860995367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45978.184860995367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45978.184860995367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45978.184860995367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45978.184860995367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45978.184860995367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45978.184860995367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45978.184860995367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45978.184860995367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45978.184860995367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45978.184860995367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45978.184860995367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45978.184860995367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45978.184860995367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45978.184860995367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45978.184860995367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45978.184860995367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45978.184860995367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45978.184860995367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45978.184860995367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45978.184860995367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45978.184860995367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45978.184860995367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45978.184860995367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45978.184860995367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45978.184860995367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45978.184860995367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45978.184860995367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45978.184860995367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45978.184860995367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45978.184860995367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45978.184860995367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45978.184860995367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45978.184860995367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45978.184860995367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45978.184860995367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45978.184860995367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45978.184860995367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45978.184860995367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45978.184860995367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45978.184860995367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45978.184860995367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45978.184860995367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45978.184860995367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45978.184860995367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45978.184860995367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45978.184860995367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45978.184860995367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45978.184860995367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45978.184860995367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45978.184860995367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45978.184860995367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45978.184860995367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45978.184860995367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45978.184860995367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45978.184860995367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45978.184860995367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45978.184860995367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45978.184860995367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45978.184860995367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45978.184860995367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45978.184860995367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45978.184860995367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45978.184860995367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45978.184860995367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45978.184860995367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45978.184860995367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45978.184860995367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45978.184860995367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45978.184860995367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45978.184860995367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45978.184860995367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45978.184860995367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45978.184860995367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45978.184860995367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45978.184860995367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45978.184860995367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45978.184860995367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45978.184860995367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45978.184860995367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45978.184860995367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45978.184860995367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45978.184860995367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45978.184860995367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45978.184860995367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45978.184860995367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45978.184860995367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45978.184860995367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45978.184860995367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45978.184860995367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45978.184860995367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45978.184860995367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45978.184860995367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45978.184860995367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45978.184860995367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45978.184860995367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45978.184860995367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45978.184860995367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45978.184860995367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45978.184860995367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45978.184860995367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45978.184860995367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45978.184860995367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45978.184860995367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45978.184860995367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45978.184860995367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45978.184860995367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45978.184860995367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45978.184860995367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45978.184860995367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45978.184860995367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45978.184860995367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45978.184860995367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45978.184860995367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45978.184860995367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45978.184860995367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45978.184860995367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45978.184860995367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45978.184860995367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45978.184860995367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45978.184860995367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45978.184860995367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45978.184860995367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45978.184860995367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45978.184860995367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45978.184860995367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45978.184860995367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45978.184860995367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45978.184860995367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45978.184860995367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45978.184860995367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45978.184860995367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45978.184860995367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45978.184860995367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45978.184860995367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45978.184860995367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45978.184860995367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45978.184860995367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45978.184860995367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45978.184860995367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45978.184860995367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45978.184860995367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45978.184860995367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45978.184860995367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45978.184860995367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45978.184860995367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45978.184860995367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45978.184860995367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45978.184860995367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45978.184860995367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45978.184860995367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45978.184860995367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45978.184860995367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45978.184860995367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45978.184860995367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45978.184860995367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45978.184860995367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45978.184860995367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45978.184860995367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45978.184860995367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45978.184860995367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45978.184860995367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45978.184860995367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45978.184860995367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45978.184860995367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45978.184860995367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45978.184860995367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45978.184860995367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45978.184860995367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45978.184860995367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45978.184860995367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45978.184860995367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45978.184860995367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45978.184860995367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45978.184860995367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45978.184860995367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45978.184860995367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45978.184860995367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45978.184860995367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45978.184860995367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45978.184860995367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45978.184860995367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45978.184860995367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45978.184860995367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45978.184860995367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45978.184860995367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45978.184860995367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45978.184860995367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45978.184860995367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45978.184860995367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45978.184860995367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45978.184860995367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45978.184860995367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45978.184860995367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45978.184860995367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45978.184860995367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45978.184860995367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45978.184860995367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45978.184860995367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45978.184860995367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45978.184860995367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45978.184860995367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45978.184860995367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45978.184860995367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45978.184860995367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45978.184860995367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45978.184860995367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45978.184860995367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45978.184860995367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45978.184860995367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45978.184860995367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45978.184860995367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45978.184860995367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45978.184860995367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45978.184860995367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45978.184860995367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45978.184860995367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45978.184860995367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45978.184860995367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45978.184860995367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45978.184860995367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45978.184860995367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45978.184860995367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45978.184860995367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45978.184860995367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45978.184860995367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45978.184860995367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45978.184860995367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45978.184860995367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45978.184860995367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45978.184860995367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45978.184860995367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45978.184860995367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45978.184860995367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45978.184860995367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45978.184860995367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45978.184860995367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45978.184860995367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45978.184860995367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45978.184860995367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45978.184860995367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45978.184860995367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45978.184860995367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45978.184860995367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45978.184860995367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45978.184860995367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45978.184860995367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45978.184860995367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45978.184860995367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45978.184860995367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45978.184860995367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45978.184860995367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45978.184860995367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45978.184860995367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45978.184860995367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45978.184860995367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45978.184860995367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45978.184860995367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45978.184860995367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45978.184860995367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45978.184860995367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45978.184860995367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45978.184860995367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45978.184860995367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45978.184860995367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45978.184860995367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45978.184860995367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45978.184860995367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45978.184860995367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45978.184860995367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45978.184860995367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45978.184860995367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45978.184860995367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45978.184860995367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45978.184860995367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45978.184860995367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45978.184860995367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45978.184860995367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45978.184860995367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45978.184860995367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45978.184860995367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45978.184860995367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45978.184860995367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45978.184860995367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45978.184860995367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45978.184860995367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45978.184860995367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45978.184860995367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45978.184860995367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45978.184860995367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45978.184860995367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45978.184860995367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45978.184860995367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45978.184860995367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45978.184860995367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45978.184860995367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45978.184860995367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45978.184860995367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45978.184860995367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45978.184860995367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45978.184860995367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45978.184860995367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45978.184860995367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45978.184860995367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45978.184860995367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45978.184860995367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45978.184860995367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45978.184860995367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45978.184860995367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45978.184860995367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45978.184860995367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45978.184860995367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45978.184860995367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45978.184860995367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45978.184860995367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45978.184860995367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45978.184860995367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45978.184860995367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45978.184860995367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45978.184860995367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45978.184860995367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45978.184860995367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45978.184860995367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45978.184860995367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45978.184860995367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45978.184860995367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45978.184860995367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45978.184860995367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45978.184860995367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45978.184860995367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45978.184860995367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45978.184860995367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45978.184860995367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45978.184860995367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45978.184860995367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45978.184860995367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45978.184860995367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45978.184860995367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45978.184860995367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45978.184860995367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45978.184860995367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45978.184860995367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45978.184860995367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45978.184860995367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45978.184860995367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45978.184860995367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45978.184860995367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45978.184860995367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45978.184860995367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45978.184860995367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45978.184860995367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45978.184860995367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45978.184860995367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45978.184860995367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45978.184860995367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45978.184860995367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45978.184860995367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45978.184860995367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45978.184860995367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45978.184860995367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45978.184860995367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45978.184860995367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45978.184860995367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45978.184860995367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45978.184860995367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45978.184860995367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45978.184860995367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45978.184860995367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45978.184860995367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45978.184860995367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45978.184860995367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45978.184860995367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45978.184860995367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45978.184860995367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45978.184860995367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45978.184860995367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45978.184860995367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45978.184860995367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45978.184860995367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45978.184860995367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45978.184860995367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45978.184860995367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45978.184860995367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45978.184860995367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45978.184860995367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45978.184860995367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45978.184860995367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45978.184860995367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45978.184860995367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45978.184860995367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45978.184860995367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45978.184860995367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45978.184860995367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45978.184860995367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45978.184860995367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45978.184860995367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45978.184860995367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45978.184860995367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45978.184860995367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45978.184860995367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45978.184860995367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45978.184860995367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45978.184860995367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45978.184860995367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45978.184860995367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45978.184860995367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45978.184860995367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45978.184860995367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45978.184860995367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45978.184860995367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45978.184860995367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45978.184860995367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45978.184860995367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45978.184860995367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45978.184860995367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45978.184860995367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45978.184860995367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45978.184860995367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45978.184860995367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45978.184860995367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45978.184860995367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45978.184860995367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45978.184860995367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45978.184860995367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45978.184860995367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45978.184860995367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45978.184860995367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45978.184860995367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45978.184860995367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45978.184860995367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45978.184860995367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45978.184860995367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45978.184860995367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45978.184860995367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45978.184860995367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45978.184860995367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45978.184860995367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45978.184860995367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45978.184860995367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45978.184860995367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45978.184860995367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45978.184860995367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45978.184860995367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45978.184860995367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45978.184860995367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45978.184860995367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45978.184860995367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45978.184860995367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45978.184860995367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45978.184860995367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45978.184860995367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45978.184860995367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45978.184860995367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45978.184860995367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45978.184860995367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45978.184860995367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45978.184860995367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45978.184860995367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45978.184860995367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45978.184860995367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45978.184860995367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45978.184860995367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45978.184860995367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45978.184860995367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45978.184860995367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45978.184860995367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45978.184860995367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45978.184860995367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45978.184860995367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45978.184860995367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45978.184860995367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45978.184860995367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45978.184860995367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45978.184860995367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45978.184860995367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45978.184860995367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45978.184860995367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45978.184860995367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45978.184860995367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45978.184860995367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45978.184860995367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45978.184860995367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45978.184860995367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45978.184860995367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45978.184860995367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45978.184860995367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45978.184860995367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45978.184860995367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45978.184860995367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45978.184860995367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45978.184860995367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45978.184860995367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45978.184860995367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45978.184860995367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45978.184860995367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45978.184860995367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45978.184860995367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45978.184860995367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45978.184860995367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45978.184860995367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45978.184860995367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45978.184860995367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45978.184860995367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45978.184860995367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45978.184860995367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45978.184860995367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45978.184860995367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45978.184860995367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45978.184860995367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45978.184860995367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45978.184860995367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45978.184860995367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45978.184860995367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45978.184860995367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45978.184860995367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45978.184860995367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45978.184860995367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45978.184860995367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45978.184860995367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45978.184860995367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45978.184860995367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45978.184860995367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45978.184860995367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45978.184860995367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45978.184860995367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45978.184860995367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45978.184860995367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45978.184860995367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45978.184860995367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45978.184860995367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45978.184860995367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45978.184860995367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45978.184860995367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45978.184860995367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45978.184860995367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45978.184860995367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45978.184860995367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45978.184860995367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45978.184860995367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45978.184860995367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45978.184860995367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45978.184860995367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45978.184860995367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45978.184860995367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45978.184860995367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45978.184860995367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45978.184860995367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45978.184860995367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45978.184860995367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45978.184860995367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45978.184860995367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45978.184860995367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45978.184860995367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45978.184860995367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45978.184860995367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45978.184860995367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45978.184860995367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45978.184860995367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45978.184860995367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45978.184860995367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45978.184860995367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45978.184860995367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45978.184860995367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45978.184860995367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45978.184860995367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45978.184860995367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45978.184860995367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45978.184860995367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45978.184860995367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45978.184860995367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45978.184860995367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45978.184860995367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45978.184860995367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45978.184860995367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45978.184860995367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45978.184860995367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45978.184860995367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45978.184860995367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45978.184860995367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45978.184860995367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45978.184860995367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45978.184860995367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45978.184860995367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45978.184860995367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45978.184860995367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45978.184860995367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45978.184860995367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45978.184860995367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45978.184860995367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45978.184860995367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45978.184860995367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45978.184860995367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45978.184860995367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45978.184860995367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45978.184860995367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45978.184860995367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45978.184860995367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45978.184860995367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45978.184860995367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45978.184860995367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45978.184860995367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45978.184860995367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45978.184860995367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45978.184860995367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45978.184860995367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45978.184860995367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45978.184860995367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45978.184860995367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45978.184860995367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45978.184860995367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45978.184860995367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45978.184860995367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45978.184860995367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45978.184860995367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45978.184860995367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45978.184860995367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45978.184860995367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45978.184860995367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45978.184860995367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45978.184860995367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45978.184860995367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45978.184860995367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45978.184860995367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45978.184860995367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45978.184860995367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45978.184860995367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45978.184860995367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45978.184860995367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45978.184860995367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45978.184860995367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45978.184860995367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45978.184860995367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45978.184860995367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45978.184860995367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45978.184860995367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45978.184860995367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45978.184860995367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45978.184860995367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45978.184860995367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45978.184860995367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45978.184860995367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45978.184860995367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45978.184860995367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45978.184860995367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45978.184860995367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45978.184860995367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45978.184860995367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45978.184860995367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45978.184860995367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45978.184860995367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45978.184860995367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45978.184860995367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45978.184860995367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45978.184860995367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45978.184860995367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45978.184860995367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45978.184860995367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45978.184860995367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45978.184860995367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45978.184860995367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45978.184860995367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45978.184860995367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45978.184860995367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45978.184860995367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45978.184860995367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45978.184860995367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45978.184860995367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45978.184860995367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45978.184860995367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45978.184860995367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45978.184860995367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45978.184860995367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45978.184860995367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45978.184860995367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45978.184860995367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45978.184860995367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45978.184860995367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45978.184860995367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45978.184860995367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45978.184860995367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45978.184860995367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45978.184860995367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45978.184860995367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45978.184860995367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45978.184860995367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45978.184860995367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45978.184860995367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45978.184860995367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45978.184860995367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45978.184860995367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45978.184860995367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45978.184860995367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45978.184860995367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45978.184860995367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45978.184860995367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45978.184860995367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45978.184860995367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45978.184860995367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45978.184860995367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45978.184860995367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45978.184860995367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45978.184860995367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45978.184860995367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45978.184860995367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45978.184860995367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45978.184860995367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45978.184860995367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45978.184860995367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45978.184860995367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45978.184860995367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45978.184860995367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45978.184860995367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45978.184860995367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45978.184860995367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45978.184860995367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45978.184860995367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45978.184860995367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45978.184860995367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45978.184860995367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45978.184860995367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45978.184860995367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45978.184860995367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45978.184860995367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45978.184860995367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45978.184860995367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45978.184860995367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45978.184860995367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45978.184860995367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45978.184860995367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45978.184860995367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45978.184860995367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45978.184860995367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45978.184860995367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45978.184860995367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45978.184860995367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45978.184860995367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45978.184860995367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45978.184860995367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45978.184860995367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45978.184860995367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45978.184860995367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45978.184860995367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45978.184860995367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45978.184860995367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45978.184860995367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45978.184860995367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45978.184860995367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45978.184860995367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45978.184860995367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45978.184860995367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45978.184860995367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45978.184860995367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45978.184860995367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45978.184860995367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45978.184860995367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45978.184860995367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45978.184860995367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45978.184860995367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45978.184860995367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45978.184860995367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45978.184860995367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45978.184860995367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45978.184860995367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45978.184860995367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45978.184860995367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45978.184860995367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45978.184860995367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45978.184860995367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45978.184860995367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45978.184860995367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45978.184860995367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45978.184860995367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45978.184860995367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45978.184860995367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45978.184860995367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45978.184860995367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45978.184860995367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45978.184860995367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45978.184860995367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45978.184860995367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45978.184860995367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45978.184860995367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45978.184860995367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45978.184860995367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45978.184860995367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45978.184860995367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45978.184860995367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45978.184860995367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45978.184860995367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45978.184860995367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45978.184860995367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45978.184860995367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45978.184860995367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45978.184860995367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45978.184860995367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45978.184860995367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45978.184860995367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45978.184860995367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45978.184860995367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45978.184860995367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45978.184860995367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45978.184860995367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45978.184860995367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45978.184860995367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45978.184860995367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45978.184860995367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45978.184860995367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45978.184860995367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45978.184860995367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45978.184860995367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45978.184860995367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45978.184860995367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45978.184860995367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45978.184860995367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45978.184860995367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45978.184860995367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45978.184860995367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45978.184860995367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45978.184860995367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45978.184860995367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45978.184860995367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45978.184860995367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45978.184860995367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45978.184860995367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45978.184860995367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45978.184860995367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45978.184860995367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45978.184860995367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45978.184860995367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45978.184860995367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45978.184860995367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45978.184860995367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45978.184860995367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45978.184860995367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45978.184860995367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45978.184860995367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45978.184860995367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45978.184860995367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45978.184860995367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45978.184860995367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45978.184860995367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45978.184860995367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45978.184860995367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45978.184860995367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45978.184860995367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45978.184860995367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45978.184860995367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45978.184860995367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45978.184860995367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45978.184860995367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45978.184860995367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45978.184860995367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45978.184860995367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45978.184860995367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45978.184860995367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45978.184860995367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45978.184860995367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45978.184860995367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45978.184860995367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45978.184860995367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45978.184860995367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45978.184860995367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45978.184860995367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45978.184860995367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45978.184860995367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45978.184860995367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45978.184860995367</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274.70414340277057</v>
      </c>
      <c r="H2" s="96">
        <v>45703.474768518521</v>
      </c>
      <c r="I2" s="96" t="str">
        <f>IFERROR(VLOOKUP(D2,DB!A:F,6,0),"")</f>
        <v>SCECO</v>
      </c>
      <c r="J2" s="96" t="str">
        <f>IFERROR(VLOOKUP(D2,DB!A:G,7,0),"")</f>
        <v>Dead</v>
      </c>
      <c r="K2" s="98" t="s">
        <v>39110</v>
      </c>
      <c r="L2" s="92" t="str">
        <f>IFERROR(VLOOKUP(D2,DB!A:I,9,0),"")</f>
        <v>Latis</v>
      </c>
    </row>
    <row r="3" spans="1:16" ht="15" customHeight="1">
      <c r="A3" s="116" t="s">
        <v>39111</v>
      </c>
      <c r="B3" s="116" t="str">
        <f>IFERROR(VLOOKUP(D3,DB!A:K,11,0),"")</f>
        <v>R4</v>
      </c>
      <c r="C3" s="94">
        <v>1</v>
      </c>
      <c r="D3" s="92" t="s">
        <v>32412</v>
      </c>
      <c r="E3" s="95" t="s">
        <v>39021</v>
      </c>
      <c r="F3" s="96">
        <v>45978.083333333336</v>
      </c>
      <c r="G3" s="97">
        <f ca="1">IFERROR(NOW()-F3,"")</f>
        <v>0.10152766203100327</v>
      </c>
      <c r="H3" s="96">
        <v>45978.077615740738</v>
      </c>
      <c r="I3" s="116" t="str">
        <f>IFERROR(VLOOKUP(D3,DB!A:F,6,0),"")</f>
        <v>SCECO</v>
      </c>
      <c r="J3" s="116" t="str">
        <f>IFERROR(VLOOKUP(D3,DB!A:G,7,0),"")</f>
        <v>Dead</v>
      </c>
      <c r="K3" s="98" t="s">
        <v>39112</v>
      </c>
      <c r="L3" s="92" t="str">
        <f>IFERROR(VLOOKUP(D3,DB!A:I,9,0),"")</f>
        <v>Latis</v>
      </c>
    </row>
    <row r="4" spans="1:16" ht="15" customHeight="1">
      <c r="A4" s="116"/>
      <c r="B4" s="116" t="str">
        <f>IFERROR(VLOOKUP(D4,DB!A:K,11,0),"")</f>
        <v/>
      </c>
      <c r="C4" s="94"/>
      <c r="D4" s="92"/>
      <c r="E4" s="95"/>
      <c r="F4" s="96"/>
      <c r="G4" s="97">
        <f ca="1">IFERROR(NOW()-F4,"")</f>
        <v>45978.184860995367</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45978.184860995367</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45978.184860995367</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45978.184860995367</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45978.184860995367</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45978.184860995367</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45978.184860995367</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45978.184860995367</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45978.184860995367</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45978.184860995367</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45978.184860995367</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45978.184860995367</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45978.184860995367</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45978.184860995367</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45978.184860995367</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45978.184860995367</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45978.184860995367</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45978.184860995367</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45978.184860995367</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45978.184860995367</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45978.184860995367</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45978.184860995367</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45978.184860995367</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45978.184860995367</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45978.184860995367</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45978.184860995367</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45978.184860995367</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45978.184860995367</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45978.184860995367</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45978.184860995367</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45978.184860995367</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45978.184860995367</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45978.184860995367</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45978.184860995367</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45978.184860995367</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45978.184860995367</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45978.184860995367</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45978.184860995367</v>
      </c>
      <c r="H41" s="96"/>
      <c r="I41" s="116" t="str">
        <f>IFERROR(VLOOKUP(D41,DB!A:F,6,0),"")</f>
        <v/>
      </c>
      <c r="J41" s="116" t="str">
        <f>IFERROR(VLOOKUP(D41,DB!A:G,7,0),"")</f>
        <v/>
      </c>
      <c r="K41" s="98"/>
      <c r="L41" s="92" t="str">
        <f>IFERROR(VLOOKUP(D41,DB!A:I,9,0),"")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8"/>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39113</v>
      </c>
      <c r="B2" s="37" t="str">
        <f>IFERROR(VLOOKUP(D2,DB!A:K,11,0),"")</f>
        <v>R5</v>
      </c>
      <c r="C2" s="37">
        <v>3</v>
      </c>
      <c r="D2" s="107" t="s">
        <v>36011</v>
      </c>
      <c r="E2" s="37" t="s">
        <v>39021</v>
      </c>
      <c r="F2" s="38">
        <v>45891.832060185188</v>
      </c>
      <c r="G2" s="109">
        <f ca="1">IFERROR(NOW()-F2,"")</f>
        <v>86.352800810178451</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09">
        <f t="shared" ref="G3" ca="1" si="0">IFERROR(NOW()-F3,"")</f>
        <v>51.995983680550125</v>
      </c>
      <c r="H3" s="38">
        <v>45926.158159722225</v>
      </c>
      <c r="I3" s="37" t="str">
        <f>IFERROR(VLOOKUP(D3,DB!A:F,6,0),"")</f>
        <v>SCECO</v>
      </c>
      <c r="J3" s="37" t="str">
        <f>IFERROR(VLOOKUP(D3,DB!A:G,7,0),"")</f>
        <v>Good</v>
      </c>
      <c r="K3" s="37" t="s">
        <v>39116</v>
      </c>
      <c r="L3" s="37" t="str">
        <f>IFERROR(VLOOKUP(D3,DB!A:I,9,0),"")</f>
        <v>Latis</v>
      </c>
      <c r="M3" s="106"/>
    </row>
    <row r="4" spans="1:13" ht="48" customHeight="1">
      <c r="A4" s="110" t="s">
        <v>39117</v>
      </c>
      <c r="B4" s="110" t="str">
        <f>IFERROR(VLOOKUP(D4,DB!A:K,11,0),"")</f>
        <v>R5</v>
      </c>
      <c r="C4" s="110">
        <v>1</v>
      </c>
      <c r="D4" s="110" t="s">
        <v>34758</v>
      </c>
      <c r="E4" s="110" t="s">
        <v>39100</v>
      </c>
      <c r="F4" s="111">
        <v>45948.661111111112</v>
      </c>
      <c r="G4" s="112">
        <f t="shared" ref="G4" ca="1" si="1">IFERROR(NOW()-F4,"")</f>
        <v>29.523749884254357</v>
      </c>
      <c r="H4" s="111">
        <v>45948.661111111112</v>
      </c>
      <c r="I4" s="110" t="str">
        <f>IFERROR(VLOOKUP(D4,DB!A:F,6,0),"")</f>
        <v>SCECO</v>
      </c>
      <c r="J4" s="110" t="str">
        <f>IFERROR(VLOOKUP(D4,DB!A:G,7,0),"")</f>
        <v>Dead</v>
      </c>
      <c r="K4" s="110" t="s">
        <v>39118</v>
      </c>
      <c r="L4" s="110" t="str">
        <f>IFERROR(VLOOKUP(D4,DB!A:I,9,0),"")</f>
        <v>Latis</v>
      </c>
    </row>
    <row r="5" spans="1:13">
      <c r="A5" s="110" t="s">
        <v>39119</v>
      </c>
      <c r="B5" s="110" t="str">
        <f>IFERROR(VLOOKUP(D5,DB!A:K,11,0),"")</f>
        <v>R5</v>
      </c>
      <c r="C5" s="110">
        <v>1</v>
      </c>
      <c r="D5" s="110" t="s">
        <v>33371</v>
      </c>
      <c r="E5" s="110" t="s">
        <v>39021</v>
      </c>
      <c r="F5" s="139">
        <v>45977.514803240738</v>
      </c>
      <c r="G5" s="112">
        <f t="shared" ref="G5:G21" ca="1" si="2">IFERROR(NOW()-F5,"")</f>
        <v>0.67005775462894235</v>
      </c>
      <c r="H5" s="139">
        <v>45977.468807870369</v>
      </c>
      <c r="I5" s="110" t="str">
        <f>IFERROR(VLOOKUP(D5,DB!A:F,6,0),"")</f>
        <v>SCECO</v>
      </c>
      <c r="J5" s="110" t="str">
        <f>IFERROR(VLOOKUP(D5,DB!A:G,7,0),"")</f>
        <v>Weak</v>
      </c>
      <c r="K5" s="110" t="s">
        <v>39120</v>
      </c>
      <c r="L5" s="110" t="str">
        <f>IFERROR(VLOOKUP(D5,DB!A:I,9,0),"")</f>
        <v>Latis</v>
      </c>
    </row>
    <row r="6" spans="1:13">
      <c r="A6" s="110"/>
      <c r="B6" s="110" t="str">
        <f>IFERROR(VLOOKUP(D6,DB!A:K,11,0),"")</f>
        <v/>
      </c>
      <c r="C6" s="110"/>
      <c r="D6"/>
      <c r="E6" s="110"/>
      <c r="F6" s="110"/>
      <c r="G6" s="112">
        <f t="shared" ca="1" si="2"/>
        <v>45978.184860995367</v>
      </c>
      <c r="H6" s="110"/>
      <c r="I6" s="110" t="str">
        <f>IFERROR(VLOOKUP(D6,DB!A:F,6,0),"")</f>
        <v/>
      </c>
      <c r="J6" s="110" t="str">
        <f>IFERROR(VLOOKUP(D6,DB!A:G,7,0),"")</f>
        <v/>
      </c>
      <c r="K6" s="110"/>
      <c r="L6" s="110" t="str">
        <f>IFERROR(VLOOKUP(D6,DB!A:I,9,0),"")</f>
        <v/>
      </c>
    </row>
    <row r="7" spans="1:13">
      <c r="A7" s="110"/>
      <c r="B7" s="110" t="str">
        <f>IFERROR(VLOOKUP(D7,DB!A:K,11,0),"")</f>
        <v/>
      </c>
      <c r="C7" s="110"/>
      <c r="D7"/>
      <c r="E7" s="110"/>
      <c r="F7" s="110"/>
      <c r="G7" s="112">
        <f t="shared" ca="1" si="2"/>
        <v>45978.184860995367</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45978.184860995367</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45978.184860995367</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45978.184860995367</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45978.184860995367</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45978.184860995367</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45978.184860995367</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45978.184860995367</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45978.184860995367</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45978.184860995367</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45978.184860995367</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45978.184860995367</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45978.184860995367</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45978.184860995367</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45978.184860995367</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ref="G22:G85" ca="1" si="3">IFERROR(NOW()-F22,"")</f>
        <v>45978.184860995367</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45978.184860995367</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45978.184860995367</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45978.184860995367</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45978.184860995367</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45978.184860995367</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45978.184860995367</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45978.184860995367</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45978.184860995367</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45978.184860995367</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45978.184860995367</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45978.184860995367</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45978.184860995367</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45978.184860995367</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45978.184860995367</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45978.184860995367</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45978.184860995367</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45978.184860995367</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45978.184860995367</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45978.184860995367</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45978.184860995367</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45978.184860995367</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45978.184860995367</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45978.184860995367</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45978.184860995367</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45978.184860995367</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45978.184860995367</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45978.184860995367</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45978.184860995367</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45978.184860995367</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45978.184860995367</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45978.184860995367</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45978.184860995367</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45978.184860995367</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45978.184860995367</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45978.184860995367</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45978.184860995367</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45978.184860995367</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45978.184860995367</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45978.184860995367</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45978.184860995367</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45978.184860995367</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45978.184860995367</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45978.184860995367</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45978.184860995367</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45978.184860995367</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45978.184860995367</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45978.184860995367</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45978.184860995367</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45978.184860995367</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45978.184860995367</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45978.184860995367</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45978.184860995367</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45978.184860995367</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45978.184860995367</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45978.184860995367</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45978.184860995367</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45978.184860995367</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45978.184860995367</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45978.184860995367</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45978.184860995367</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45978.184860995367</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45978.184860995367</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45978.184860995367</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ref="G86:G149" ca="1" si="4">IFERROR(NOW()-F86,"")</f>
        <v>45978.184860995367</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45978.184860995367</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45978.184860995367</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45978.184860995367</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45978.184860995367</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45978.184860995367</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45978.184860995367</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45978.184860995367</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45978.184860995367</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45978.184860995367</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45978.184860995367</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45978.184860995367</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45978.184860995367</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45978.184860995367</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45978.184860995367</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45978.184860995367</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45978.184860995367</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45978.184860995367</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45978.184860995367</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45978.184860995367</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45978.184860995367</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45978.184860995367</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45978.184860995367</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45978.184860995367</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45978.184860995367</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45978.184860995367</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45978.184860995367</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45978.184860995367</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45978.184860995367</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45978.184860995367</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45978.184860995367</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45978.184860995367</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45978.184860995367</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45978.184860995367</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45978.184860995367</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45978.184860995367</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45978.184860995367</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45978.184860995367</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45978.184860995367</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45978.184860995367</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45978.184860995367</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45978.184860995367</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45978.184860995367</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45978.184860995367</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45978.184860995367</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45978.184860995367</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45978.184860995367</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45978.184860995367</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45978.184860995367</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45978.184860995367</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45978.184860995367</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45978.184860995367</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45978.184860995367</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45978.184860995367</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45978.184860995367</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45978.184860995367</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45978.184860995367</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45978.184860995367</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45978.184860995367</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45978.184860995367</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45978.184860995367</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45978.184860995367</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45978.184860995367</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45978.184860995367</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ref="G150:G213" ca="1" si="5">IFERROR(NOW()-F150,"")</f>
        <v>45978.184860995367</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45978.184860995367</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45978.184860995367</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45978.184860995367</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45978.184860995367</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45978.184860995367</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45978.184860995367</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45978.184860995367</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45978.184860995367</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45978.184860995367</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45978.184860995367</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45978.184860995367</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45978.184860995367</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45978.184860995367</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45978.184860995367</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45978.184860995367</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45978.184860995367</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45978.184860995367</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45978.184860995367</v>
      </c>
      <c r="H168" s="110"/>
      <c r="I168" s="110" t="str">
        <f>IFERROR(VLOOKUP(D168,DB!A:F,6,0),"")</f>
        <v/>
      </c>
      <c r="J168" s="110" t="str">
        <f>IFERROR(VLOOKUP(D168,DB!A:G,7,0),"")</f>
        <v/>
      </c>
      <c r="K168" s="110"/>
      <c r="L168" s="110" t="str">
        <f>IFERROR(VLOOKUP(D168,DB!A:I,9,0),"")</f>
        <v/>
      </c>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6"/>
  <sheetViews>
    <sheetView tabSelected="1" workbookViewId="0">
      <selection activeCell="D6" sqref="D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39121</v>
      </c>
      <c r="B2" s="122" t="str">
        <f>IFERROR(VLOOKUP(D2,DB!A:K,11,0),"")</f>
        <v>R6</v>
      </c>
      <c r="C2" s="123">
        <v>1</v>
      </c>
      <c r="D2" s="122" t="s">
        <v>37249</v>
      </c>
      <c r="E2" s="110" t="s">
        <v>39021</v>
      </c>
      <c r="F2" s="124">
        <v>45977.825532407405</v>
      </c>
      <c r="G2" s="105">
        <f t="shared" ref="G2:G62" ca="1" si="0">IFERROR(NOW()-F2,"-")</f>
        <v>0.35932858796149958</v>
      </c>
      <c r="H2" s="124">
        <v>45977.819791666669</v>
      </c>
      <c r="I2" s="122" t="str">
        <f>IFERROR(VLOOKUP(D2,DB!A:F,6,0),"")</f>
        <v>Generator-SG</v>
      </c>
      <c r="J2" s="122" t="str">
        <f>IFERROR(VLOOKUP(D2,DB!A:G,7,0),"")</f>
        <v>Vandalized</v>
      </c>
      <c r="K2" s="125" t="s">
        <v>39122</v>
      </c>
      <c r="L2" s="126" t="str">
        <f>IFERROR(VLOOKUP(D2,DB!A:I,9,0),"")</f>
        <v>Latis</v>
      </c>
    </row>
    <row r="3" spans="1:16382" ht="31.5" customHeight="1">
      <c r="A3" s="121" t="s">
        <v>39123</v>
      </c>
      <c r="B3" s="122" t="str">
        <f>IFERROR(VLOOKUP(D3,DB!A:K,11,0),"")</f>
        <v>R6</v>
      </c>
      <c r="C3" s="123">
        <v>1</v>
      </c>
      <c r="D3" s="122" t="s">
        <v>30938</v>
      </c>
      <c r="E3" s="110" t="s">
        <v>39021</v>
      </c>
      <c r="F3" s="124">
        <v>45977.926087962966</v>
      </c>
      <c r="G3" s="105">
        <f t="shared" ca="1" si="0"/>
        <v>0.25877303240122274</v>
      </c>
      <c r="H3" s="124">
        <v>45978.034363425926</v>
      </c>
      <c r="I3" s="122" t="str">
        <f>IFERROR(VLOOKUP(D3,DB!A:F,6,0),"")</f>
        <v>SCECO</v>
      </c>
      <c r="J3" s="122" t="str">
        <f>IFERROR(VLOOKUP(D3,DB!A:G,7,0),"")</f>
        <v>Dead</v>
      </c>
      <c r="K3" s="125" t="s">
        <v>39124</v>
      </c>
      <c r="L3" s="126" t="str">
        <f>IFERROR(VLOOKUP(D3,DB!A:I,9,0),"")</f>
        <v>Latis</v>
      </c>
    </row>
    <row r="4" spans="1:16382" ht="31.5" customHeight="1">
      <c r="A4" s="121" t="s">
        <v>39125</v>
      </c>
      <c r="B4" s="122" t="str">
        <f>IFERROR(VLOOKUP(D4,DB!A:K,11,0),"")</f>
        <v>R6</v>
      </c>
      <c r="C4" s="123">
        <v>3</v>
      </c>
      <c r="D4" s="122" t="s">
        <v>38936</v>
      </c>
      <c r="E4" s="110" t="s">
        <v>39021</v>
      </c>
      <c r="F4" s="124">
        <v>45978.14130787037</v>
      </c>
      <c r="G4" s="105">
        <f t="shared" ca="1" si="0"/>
        <v>4.3553124996833503E-2</v>
      </c>
      <c r="H4" s="124">
        <v>45978.132685185185</v>
      </c>
      <c r="I4" s="122" t="str">
        <f>IFERROR(VLOOKUP(D4,DB!A:F,6,0),"")</f>
        <v>SCECO+STB</v>
      </c>
      <c r="J4" s="122" t="str">
        <f>IFERROR(VLOOKUP(D4,DB!A:G,7,0),"")</f>
        <v>Good</v>
      </c>
      <c r="K4" s="125" t="s">
        <v>39126</v>
      </c>
      <c r="L4" s="126" t="str">
        <f>IFERROR(VLOOKUP(D4,DB!A:I,9,0),"")</f>
        <v>Latis</v>
      </c>
    </row>
    <row r="5" spans="1:16382" ht="31.5" customHeight="1">
      <c r="A5" s="121"/>
      <c r="B5" s="122" t="str">
        <f>IFERROR(VLOOKUP(D5,DB!A:K,11,0),"")</f>
        <v/>
      </c>
      <c r="C5" s="123"/>
      <c r="D5" s="122"/>
      <c r="E5" s="110"/>
      <c r="F5" s="124"/>
      <c r="G5" s="105">
        <f t="shared" ca="1" si="0"/>
        <v>45978.184860995367</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45978.184860995367</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45978.184860995367</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45978.184860995367</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45978.184860995367</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45978.184860995367</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45978.184860995367</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45978.184860995367</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45978.184860995367</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45978.184860995367</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45978.184860995367</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45978.184860995367</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45978.184860995367</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45978.184860995367</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45978.184860995367</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45978.184860995367</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45978.184860995367</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45978.184860995367</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45978.184860995367</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45978.184860995367</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45978.184860995367</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45978.184860995367</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45978.184860995367</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45978.184860995367</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45978.184860995367</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45978.184860995367</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45978.184860995367</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45978.184860995367</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45978.184860995367</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45978.184860995367</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45978.184860995367</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45978.184860995367</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45978.184860995367</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45978.184860995367</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45978.184860995367</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45978.184860995367</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45978.184860995367</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45978.184860995367</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45978.184860995367</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45978.184860995367</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45978.184860995367</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45978.184860995367</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45978.184860995367</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45978.184860995367</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45978.184860995367</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45978.184860995367</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45978.184860995367</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45978.184860995367</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45978.184860995367</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45978.184860995367</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45978.184860995367</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45978.184860995367</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45978.184860995367</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45978.184860995367</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45978.184860995367</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45978.184860995367</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45978.184860995367</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45978.184860995367</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ref="G63:G96" ca="1" si="1">IFERROR(NOW()-F63,"-")</f>
        <v>45978.184860995367</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45978.184860995367</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45978.184860995367</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45978.184860995367</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45978.184860995367</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45978.184860995367</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45978.184860995367</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45978.184860995367</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45978.184860995367</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45978.184860995367</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45978.184860995367</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45978.184860995367</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45978.184860995367</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45978.184860995367</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45978.184860995367</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45978.184860995367</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45978.184860995367</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45978.184860995367</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45978.184860995367</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45978.184860995367</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45978.184860995367</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45978.184860995367</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45978.184860995367</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45978.184860995367</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45978.184860995367</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45978.184860995367</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45978.184860995367</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45978.184860995367</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45978.184860995367</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45978.184860995367</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45978.184860995367</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45978.184860995367</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45978.184860995367</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45978.184860995367</v>
      </c>
      <c r="H96" s="124"/>
      <c r="I96" s="122" t="str">
        <f>IFERROR(VLOOKUP(D96,DB!A:F,6,0),"")</f>
        <v/>
      </c>
      <c r="J96" s="122" t="str">
        <f>IFERROR(VLOOKUP(D96,DB!A:G,7,0),"")</f>
        <v/>
      </c>
      <c r="K96" s="125"/>
      <c r="L96" s="126" t="str">
        <f>IFERROR(VLOOKUP(D96,DB!A:I,9,0),"")</f>
        <v/>
      </c>
    </row>
  </sheetData>
  <dataValidations count="2">
    <dataValidation allowBlank="1" showInputMessage="1" showErrorMessage="1" sqref="E1" xr:uid="{9E1BC488-8814-4F8A-8DBE-742B3278AB71}"/>
    <dataValidation type="list" allowBlank="1" showInputMessage="1" showErrorMessage="1" sqref="E2:E9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2025-11-17T01:28:10Z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