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15" documentId="13_ncr:1_{F6CB121F-512D-4AA6-A0C1-0FB36C537598}" xr6:coauthVersionLast="47" xr6:coauthVersionMax="47" xr10:uidLastSave="{C57E66BA-7BEC-4A00-8256-900376053E67}"/>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<sst xmlns="http://schemas.openxmlformats.org/spreadsheetml/2006/main" count="180309" uniqueCount="39139">
  <si>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</si>
  <si>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</si>
  <si>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</si>
  <si>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</si>
  <si>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</si>
  <si>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</si>
  <si>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</si>
  <si>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</si>
  <si>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</si>
  <si>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</si>
  <si>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</si>
  <si>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</si>
  <si>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</si>
  <si>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</si>
  <si>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</si>
  <si>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</si>
  <si>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</si>
  <si>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</si>
  <si>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</si>
  <si>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</si>
  <si>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</si>
  <si>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</si>
  <si>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</si>
  <si>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</si>
  <si>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</si>
  <si>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</si>
  <si>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</si>
  <si>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</si>
  <si>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</si>
  <si>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</si>
  <si>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</si>
  <si>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</si>
  <si>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</si>
  <si>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</si>
  <si>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</si>
  <si>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</si>
  <si>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</si>
  <si>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</si>
  <si>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</si>
  <si>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</si>
  <si>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</si>
  <si>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</si>
  <si>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</si>
  <si>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</si>
  <si>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</si>
  <si>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</si>
  <si>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</si>
  <si>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</si>
  <si>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</si>
  <si>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</si>
  <si>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</si>
  <si>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</si>
  <si>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</si>
  <si>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</si>
  <si>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</si>
  <si>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</si>
  <si>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</si>
  <si>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</si>
  <si>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</si>
  <si>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</si>
  <si>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</si>
  <si>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</si>
  <si>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</si>
  <si>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</si>
  <si>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</si>
  <si>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</si>
  <si>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</si>
  <si>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</si>
  <si>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</si>
  <si>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</si>
  <si>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</si>
  <si>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</si>
  <si>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</si>
  <si>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</si>
  <si>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</si>
  <si>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</si>
  <si>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</si>
  <si>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</si>
  <si>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</si>
  <si>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</si>
  <si>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</si>
  <si>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</si>
  <si>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</si>
  <si>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</si>
  <si>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</si>
  <si>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</si>
  <si>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</si>
  <si>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</si>
  <si>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</si>
  <si>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</si>
  <si>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</si>
  <si>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</si>
  <si>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</si>
  <si>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</si>
  <si>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</si>
  <si>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</si>
  <si>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</si>
  <si>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</si>
  <si>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</si>
  <si>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</si>
  <si>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</si>
  <si>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</si>
  <si>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</si>
  <si>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</si>
  <si>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</si>
  <si>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</si>
  <si>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</si>
  <si>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</si>
  <si>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</si>
  <si>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</si>
  <si>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</si>
  <si>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</si>
  <si>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</si>
  <si>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</si>
  <si>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</si>
  <si>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</si>
  <si>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</si>
  <si>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</si>
  <si>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</si>
  <si>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</si>
  <si>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</si>
  <si>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</si>
  <si>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</si>
  <si>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</si>
  <si>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</si>
  <si>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</si>
  <si>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</si>
  <si>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</si>
  <si>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</si>
  <si>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</si>
  <si>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</si>
  <si>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</si>
  <si>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</si>
  <si>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</si>
  <si>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</si>
  <si>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</si>
  <si>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</si>
  <si>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</si>
  <si>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</si>
  <si>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</si>
  <si>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</si>
  <si>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</si>
  <si>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</si>
  <si>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</si>
  <si>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</si>
  <si>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</si>
  <si>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</si>
  <si>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</si>
  <si>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</si>
  <si>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</si>
  <si>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</si>
  <si>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</si>
  <si>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</si>
  <si>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</si>
  <si>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</si>
  <si>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</si>
  <si>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</si>
  <si>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</si>
  <si>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</si>
  <si>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</si>
  <si>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</si>
  <si>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</si>
  <si>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</si>
  <si>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</si>
  <si>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</si>
  <si>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</si>
  <si>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</si>
  <si>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</si>
  <si>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</si>
  <si>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</si>
  <si>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</si>
  <si>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</si>
  <si>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</si>
  <si>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</si>
  <si>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</si>
  <si>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</si>
  <si>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</si>
  <si>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</si>
  <si>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</si>
  <si>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</si>
  <si>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</si>
  <si>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</si>
  <si>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</si>
  <si>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</si>
  <si>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</si>
  <si>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</si>
  <si>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</si>
  <si>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</si>
  <si>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</si>
  <si>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</si>
  <si>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</si>
  <si>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</si>
  <si>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</si>
  <si>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</si>
  <si>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</si>
  <si>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</si>
  <si>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</si>
  <si>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</si>
  <si>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</si>
  <si>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</si>
  <si>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</si>
  <si>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</si>
  <si>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</si>
  <si>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</si>
  <si>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</si>
  <si>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</si>
  <si>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</si>
  <si>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</si>
  <si>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</si>
  <si>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</si>
  <si>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</si>
  <si>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</si>
  <si>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</si>
  <si>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</si>
  <si>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</si>
  <si>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</si>
  <si>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</si>
  <si>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</si>
  <si>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</si>
  <si>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</si>
  <si>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</si>
  <si>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</si>
  <si>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</si>
  <si>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</si>
  <si>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</si>
  <si>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</si>
  <si>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</si>
  <si>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</si>
  <si>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</si>
  <si>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</si>
  <si>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</si>
  <si>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</si>
  <si>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</si>
  <si>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</si>
  <si>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</si>
  <si>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</si>
  <si>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</si>
  <si>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</si>
  <si>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</si>
  <si>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</si>
  <si>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</si>
  <si>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</si>
  <si>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</si>
  <si>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</si>
  <si>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</si>
  <si>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</si>
  <si>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</si>
  <si>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</si>
  <si>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</si>
  <si>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</si>
  <si>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</si>
  <si>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</si>
  <si>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</si>
  <si>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</si>
  <si>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</si>
  <si>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</si>
  <si>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</si>
  <si>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</si>
  <si>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</si>
  <si>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</si>
  <si>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</si>
  <si>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</si>
  <si>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</si>
  <si>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</si>
  <si>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</si>
  <si>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</si>
  <si>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</si>
  <si>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</si>
  <si>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</si>
  <si>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</si>
  <si>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</si>
  <si>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</si>
  <si>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</si>
  <si>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</si>
  <si>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</si>
  <si>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</si>
  <si>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</si>
  <si>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</si>
  <si>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</si>
  <si>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</si>
  <si>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</si>
  <si>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</si>
  <si>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</si>
  <si>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</si>
  <si>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</si>
  <si>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</si>
  <si>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</si>
  <si>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</si>
  <si>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</si>
  <si>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</si>
  <si>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</si>
  <si>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</si>
  <si>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</si>
  <si>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</si>
  <si>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</si>
  <si>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</si>
  <si>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</si>
  <si>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</si>
  <si>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</si>
  <si>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</si>
  <si>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</si>
  <si>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</si>
  <si>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</si>
  <si>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</si>
  <si>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</si>
  <si>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</si>
  <si>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</si>
  <si>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</si>
  <si>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</si>
  <si>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</si>
  <si>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</si>
  <si>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</si>
  <si>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</si>
  <si>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</si>
  <si>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</si>
  <si>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</si>
  <si>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</si>
  <si>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</si>
  <si>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</si>
  <si>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</si>
  <si>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</si>
  <si>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</si>
  <si>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</si>
  <si>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</si>
  <si>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</si>
  <si>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</si>
  <si>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</si>
  <si>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</si>
  <si>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</si>
  <si>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</si>
  <si>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</si>
  <si>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</si>
  <si>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</si>
  <si>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</si>
  <si>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</si>
  <si>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</si>
  <si>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</si>
  <si>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</si>
  <si>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</si>
  <si>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</si>
  <si>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</si>
  <si>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</si>
  <si>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</si>
  <si>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</si>
  <si>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</si>
  <si>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</si>
  <si>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</si>
  <si>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</si>
  <si>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</si>
  <si>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</si>
  <si>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</si>
  <si>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</si>
  <si>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</si>
  <si>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</si>
  <si>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</si>
  <si>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</si>
  <si>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</si>
  <si>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</si>
  <si>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</si>
  <si>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</si>
  <si>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</si>
  <si>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</si>
  <si>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</si>
  <si>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</si>
  <si>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</si>
  <si>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</si>
  <si>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</si>
  <si>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</si>
  <si>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</si>
  <si>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</si>
  <si>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</si>
  <si>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</si>
  <si>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</si>
  <si>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</si>
  <si>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</si>
  <si>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</si>
  <si>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</si>
  <si>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</si>
  <si>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</si>
  <si>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</si>
  <si>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</si>
  <si>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</si>
  <si>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</si>
  <si>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</si>
  <si>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</si>
  <si>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</si>
  <si>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</si>
  <si>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</si>
  <si>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</si>
  <si>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</si>
  <si>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</si>
  <si>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</si>
  <si>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</si>
  <si>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</si>
  <si>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</si>
  <si>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</si>
  <si>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</si>
  <si>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</si>
  <si>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</si>
  <si>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</si>
  <si>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</si>
  <si>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</si>
  <si>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</si>
  <si>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</si>
  <si>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</si>
  <si>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</si>
  <si>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</si>
  <si>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</si>
  <si>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</si>
  <si>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</si>
  <si>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</si>
  <si>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</si>
  <si>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</si>
  <si>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</si>
  <si>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</si>
  <si>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</si>
  <si>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</si>
  <si>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</si>
  <si>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</si>
  <si>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</si>
  <si>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</si>
  <si>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</si>
  <si>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</si>
  <si>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</si>
  <si>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</si>
  <si>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</si>
  <si>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</si>
  <si>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</si>
  <si>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</si>
  <si>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</si>
  <si>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</si>
  <si>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</si>
  <si>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</si>
  <si>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</si>
  <si>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</si>
  <si>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</si>
  <si>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</si>
  <si>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</si>
  <si>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</si>
  <si>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</si>
  <si>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</si>
  <si>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</si>
  <si>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</si>
  <si>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</si>
  <si>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</si>
  <si>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</si>
  <si>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</si>
  <si>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</si>
  <si>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</si>
  <si>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</si>
  <si>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</si>
  <si>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</si>
  <si>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</si>
  <si>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</si>
  <si>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</si>
  <si>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</si>
  <si>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</si>
  <si>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</si>
  <si>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</si>
  <si>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</si>
  <si>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</si>
  <si>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</si>
  <si>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</si>
  <si>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</si>
  <si>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</si>
  <si>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</si>
  <si>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</si>
  <si>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</si>
  <si>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</si>
  <si>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</si>
  <si>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</si>
  <si>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</si>
  <si>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</si>
  <si>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</si>
  <si>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</si>
  <si>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</si>
  <si>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</si>
  <si>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</si>
  <si>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</si>
  <si>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</si>
  <si>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</si>
  <si>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</si>
  <si>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</si>
  <si>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</si>
  <si>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</si>
  <si>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</si>
  <si>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</si>
  <si>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</si>
  <si>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</si>
  <si>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</si>
  <si>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</si>
  <si>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</si>
  <si>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</si>
  <si>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</si>
  <si>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</si>
  <si>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</si>
  <si>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</si>
  <si>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</si>
  <si>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</si>
  <si>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</si>
  <si>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</si>
  <si>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</si>
  <si>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</si>
  <si>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</si>
  <si>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</si>
  <si>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</si>
  <si>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</si>
  <si>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</si>
  <si>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</si>
  <si>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</si>
  <si>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</si>
  <si>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</si>
  <si>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</si>
  <si>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</si>
  <si>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</si>
  <si>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</si>
  <si>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</si>
  <si>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</si>
  <si>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</si>
  <si>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</si>
  <si>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</si>
  <si>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</si>
  <si>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</si>
  <si>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</si>
  <si>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</si>
  <si>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</si>
  <si>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</si>
  <si>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</si>
  <si>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</si>
  <si>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</si>
  <si>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</si>
  <si>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</si>
  <si>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</si>
  <si>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</si>
  <si>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</si>
  <si>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</si>
  <si>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</si>
  <si>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</si>
  <si>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</si>
  <si>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</si>
  <si>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</si>
  <si>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</si>
  <si>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</si>
  <si>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</si>
  <si>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</si>
  <si>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</si>
  <si>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</si>
  <si>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</si>
  <si>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</si>
  <si>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</si>
  <si>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</si>
  <si>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</si>
  <si>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</si>
  <si>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</si>
  <si>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</si>
  <si>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</si>
  <si>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</si>
  <si>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</si>
  <si>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</si>
  <si>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</si>
  <si>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</si>
  <si>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</si>
  <si>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</si>
  <si>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</si>
  <si>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</si>
  <si>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</si>
  <si>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</si>
  <si>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</si>
  <si>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</si>
  <si>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</si>
  <si>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</si>
  <si>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</si>
  <si>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</si>
  <si>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</si>
  <si>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</si>
  <si>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</si>
  <si>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</si>
  <si>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</si>
  <si>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</si>
  <si>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</si>
  <si>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</si>
  <si>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</si>
  <si>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</si>
  <si>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</si>
  <si>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</si>
  <si>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</si>
  <si>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</si>
  <si>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</si>
  <si>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</si>
  <si>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</si>
  <si>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</si>
  <si>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</si>
  <si>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</si>
  <si>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</si>
  <si>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</si>
  <si>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</si>
  <si>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</si>
  <si>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</si>
  <si>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</si>
  <si>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</si>
  <si>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</si>
  <si>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</si>
  <si>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</si>
  <si>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</si>
  <si>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</si>
  <si>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</si>
  <si>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</si>
  <si>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</si>
  <si>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</si>
  <si>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</si>
  <si>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</si>
  <si>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</si>
  <si>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</si>
  <si>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</si>
  <si>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</si>
  <si>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</si>
  <si>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</si>
  <si>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</si>
  <si>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</si>
  <si>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</si>
  <si>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</si>
  <si>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</si>
  <si>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</si>
  <si>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</si>
  <si>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</si>
  <si>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</si>
  <si>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</si>
  <si>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</si>
  <si>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</si>
  <si>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</si>
  <si>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</si>
  <si>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</si>
  <si>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</si>
  <si>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</si>
  <si>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</si>
  <si>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</si>
  <si>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</si>
  <si>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</si>
  <si>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</si>
  <si>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</si>
  <si>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</si>
  <si>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</si>
  <si>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</si>
  <si>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</si>
  <si>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</si>
  <si>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</si>
  <si>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</si>
  <si>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</si>
  <si>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</si>
  <si>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</si>
  <si>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</si>
  <si>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</si>
  <si>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</si>
  <si>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</si>
  <si>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</si>
  <si>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</si>
  <si>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</si>
  <si>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</si>
  <si>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</si>
  <si>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</si>
  <si>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</si>
  <si>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</si>
  <si>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</si>
  <si>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</si>
  <si>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</si>
  <si>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</si>
  <si>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</si>
  <si>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</si>
  <si>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</si>
  <si>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</si>
  <si>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</si>
  <si>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</si>
  <si>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</si>
  <si>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</si>
  <si>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</si>
  <si>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</si>
  <si>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</si>
  <si>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</si>
  <si>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</si>
  <si>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</si>
  <si>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</si>
  <si>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</si>
  <si>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</si>
  <si>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</si>
  <si>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</si>
  <si>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</si>
  <si>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</si>
  <si>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</si>
  <si>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</si>
  <si>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</si>
  <si>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</si>
  <si>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</si>
  <si>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</si>
  <si>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</si>
  <si>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</si>
  <si>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</si>
  <si>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</si>
  <si>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</si>
  <si>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</si>
  <si>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</si>
  <si>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</si>
  <si>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</si>
  <si>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</si>
  <si>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</si>
  <si>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</si>
  <si>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</si>
  <si>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</si>
  <si>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</si>
  <si>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</si>
  <si>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</si>
  <si>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</si>
  <si>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</si>
  <si>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</si>
  <si>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</si>
  <si>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</si>
  <si>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</si>
  <si>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</si>
  <si>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</si>
  <si>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</si>
  <si>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</si>
  <si>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</si>
  <si>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</si>
  <si>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</si>
  <si>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</si>
  <si>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</si>
  <si>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</si>
  <si>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</si>
  <si>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</si>
  <si>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</si>
  <si>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</si>
  <si>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</si>
  <si>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</si>
  <si>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</si>
  <si>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</si>
  <si>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</si>
  <si>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</si>
  <si>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</si>
  <si>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</si>
  <si>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</si>
  <si>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</si>
  <si>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</si>
  <si>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</si>
  <si>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</si>
  <si>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</si>
  <si>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</si>
  <si>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</si>
  <si>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</si>
  <si>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</si>
  <si>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</si>
  <si>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</si>
  <si>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</si>
  <si>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</si>
  <si>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</si>
  <si>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</si>
  <si>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</si>
  <si>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</si>
  <si>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</si>
  <si>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</si>
  <si>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</si>
  <si>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</si>
  <si>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</si>
  <si>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</si>
  <si>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</si>
  <si>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</si>
  <si>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</si>
  <si>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</si>
  <si>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</si>
  <si>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</si>
  <si>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</si>
  <si>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</si>
  <si>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</si>
  <si>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</si>
  <si>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</si>
  <si>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</si>
  <si>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</si>
  <si>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</si>
  <si>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</si>
  <si>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</si>
  <si>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</si>
  <si>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</si>
  <si>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</si>
  <si>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</si>
  <si>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</si>
  <si>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</si>
  <si>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</si>
  <si>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</si>
  <si>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</si>
  <si>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</si>
  <si>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</si>
  <si>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</si>
  <si>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</si>
  <si>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</si>
  <si>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</si>
  <si>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</si>
  <si>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</si>
  <si>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</si>
  <si>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</si>
  <si>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</si>
  <si>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</si>
  <si>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</si>
  <si>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</si>
  <si>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</si>
  <si>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</si>
  <si>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</si>
  <si>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</si>
  <si>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</si>
  <si>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</si>
  <si>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</si>
  <si>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</si>
  <si>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</si>
  <si>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</si>
  <si>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</si>
  <si>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</si>
  <si>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</si>
  <si>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</si>
  <si>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</si>
  <si>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</si>
  <si>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</si>
  <si>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</si>
  <si>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</si>
  <si>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</si>
  <si>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</si>
  <si>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</si>
  <si>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</si>
  <si>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</si>
  <si>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</si>
  <si>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</si>
  <si>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</si>
  <si>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</si>
  <si>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</si>
  <si>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</si>
  <si>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</si>
  <si>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</si>
  <si>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</si>
  <si>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</si>
  <si>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</si>
  <si>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</si>
  <si>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</si>
  <si>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</si>
  <si>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</si>
  <si>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</si>
  <si>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</si>
  <si>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</si>
  <si>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</si>
  <si>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</si>
  <si>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</si>
  <si>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</si>
  <si>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</si>
  <si>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</si>
  <si>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</si>
  <si>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</si>
  <si>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</si>
  <si>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</si>
  <si>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</si>
  <si>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</si>
  <si>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</si>
  <si>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</si>
  <si>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</si>
  <si>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</si>
  <si>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</si>
  <si>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</si>
  <si>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</si>
  <si>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</si>
  <si>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</si>
  <si>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</si>
  <si>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</si>
  <si>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</si>
  <si>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</si>
  <si>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</si>
  <si>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</si>
  <si>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</si>
  <si>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</si>
  <si>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</si>
  <si>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</si>
  <si>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</si>
  <si>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</si>
  <si>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</si>
  <si>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</si>
  <si>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</si>
  <si>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</si>
  <si>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</si>
  <si>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</si>
  <si>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</si>
  <si>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</si>
  <si>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</si>
  <si>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</si>
  <si>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</si>
  <si>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</si>
  <si>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</si>
  <si>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</si>
  <si>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</si>
  <si>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</si>
  <si>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</si>
  <si>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</si>
  <si>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</si>
  <si>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</si>
  <si>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</si>
  <si>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</si>
  <si>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</si>
  <si>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</si>
  <si>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</si>
  <si>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</si>
  <si>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</si>
  <si>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</si>
  <si>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</si>
  <si>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</si>
  <si>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</si>
  <si>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</si>
  <si>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</si>
  <si>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</si>
  <si>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</si>
  <si>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</si>
  <si>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</si>
  <si>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</si>
  <si>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</si>
  <si>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</si>
  <si>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</si>
  <si>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</si>
  <si>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</si>
  <si>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</si>
  <si>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</si>
  <si>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</si>
  <si>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</si>
  <si>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</si>
  <si>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</si>
  <si>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</si>
  <si>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</si>
  <si>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</si>
  <si>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</si>
  <si>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</si>
  <si>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</si>
  <si>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</si>
  <si>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</si>
  <si>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</si>
  <si>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</si>
  <si>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</si>
  <si>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</si>
  <si>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</si>
  <si>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</si>
  <si>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</si>
  <si>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</si>
  <si>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</si>
  <si>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</si>
  <si>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</si>
  <si>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</si>
  <si>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</si>
  <si>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</si>
  <si>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</si>
  <si>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</si>
  <si>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</si>
  <si>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</si>
  <si>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</si>
  <si>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</si>
  <si>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</si>
  <si>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</si>
  <si>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</si>
  <si>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</si>
  <si>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</si>
  <si>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</si>
  <si>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</si>
  <si>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</si>
  <si>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</si>
  <si>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</si>
  <si>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</si>
  <si>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</si>
  <si>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</si>
  <si>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</si>
  <si>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</si>
  <si>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</si>
  <si>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</si>
  <si>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</si>
  <si>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</si>
  <si>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</si>
  <si>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</si>
  <si>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</si>
  <si>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</si>
  <si>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</si>
  <si>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</si>
  <si>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</si>
  <si>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</si>
  <si>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</si>
  <si>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</si>
  <si>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</si>
  <si>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</si>
  <si>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</si>
  <si>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</si>
  <si>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</si>
  <si>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</si>
  <si>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</si>
  <si>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</si>
  <si>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</si>
  <si>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</si>
  <si>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</si>
  <si>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</si>
  <si>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</si>
  <si>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</si>
  <si>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</si>
  <si>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</si>
  <si>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</si>
  <si>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</si>
  <si>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</si>
  <si>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</si>
  <si>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</si>
  <si>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</si>
  <si>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</si>
  <si>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</si>
  <si>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</si>
  <si>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</si>
  <si>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</si>
  <si>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</si>
  <si>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</si>
  <si>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</si>
  <si>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</si>
  <si>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</si>
  <si>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</si>
  <si>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</si>
  <si>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</si>
  <si>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</si>
  <si>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</si>
  <si>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</si>
  <si>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</si>
  <si>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</si>
  <si>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</si>
  <si>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</si>
  <si>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</si>
  <si>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</si>
  <si>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</si>
  <si>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</si>
  <si>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</si>
  <si>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</si>
  <si>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</si>
  <si>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</si>
  <si>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</si>
  <si>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</si>
  <si>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</si>
  <si>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</si>
  <si>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</si>
  <si>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</si>
  <si>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</si>
  <si>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</si>
  <si>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</si>
  <si>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</si>
  <si>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</si>
  <si>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</si>
  <si>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</si>
  <si>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</si>
  <si>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</si>
  <si>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</si>
  <si>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</si>
  <si>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</si>
  <si>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</si>
  <si>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</si>
  <si>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</si>
  <si>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</si>
  <si>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</si>
  <si>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</si>
  <si>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</si>
  <si>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</si>
  <si>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</si>
  <si>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</si>
  <si>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</si>
  <si>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</si>
  <si>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</si>
  <si>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</si>
  <si>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</si>
  <si>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</si>
  <si>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</si>
  <si>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</si>
  <si>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</si>
  <si>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</si>
  <si>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</si>
  <si>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</si>
  <si>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</si>
  <si>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</si>
  <si>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</si>
  <si>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</si>
  <si>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</si>
  <si>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</si>
  <si>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</si>
  <si>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</si>
  <si>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</si>
  <si>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</si>
  <si>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</si>
  <si>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</si>
  <si>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</si>
  <si>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</si>
  <si>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</si>
  <si>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</si>
  <si>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</si>
  <si>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</si>
  <si>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</si>
  <si>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</si>
  <si>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</si>
  <si>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</si>
  <si>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</si>
  <si>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</si>
  <si>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</si>
  <si>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</si>
  <si>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</si>
  <si>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</si>
  <si>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</si>
  <si>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</si>
  <si>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</si>
  <si>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</si>
  <si>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</si>
  <si>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</si>
  <si>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</si>
  <si>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</si>
  <si>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</si>
  <si>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</si>
  <si>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</si>
  <si>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</si>
  <si>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</si>
  <si>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</si>
  <si>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</si>
  <si>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</si>
  <si>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</si>
  <si>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</si>
  <si>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</si>
  <si>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</si>
  <si>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</si>
  <si>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</si>
  <si>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</si>
  <si>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</si>
  <si>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</si>
  <si>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</si>
  <si>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</si>
  <si>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</si>
  <si>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</si>
  <si>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</si>
  <si>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</si>
  <si>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</si>
  <si>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</si>
  <si>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</si>
  <si>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</si>
  <si>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</si>
  <si>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</si>
  <si>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</si>
  <si>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</si>
  <si>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</si>
  <si>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</si>
  <si>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</si>
  <si>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</si>
  <si>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</si>
  <si>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</si>
  <si>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</si>
  <si>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</si>
  <si>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</si>
  <si>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</si>
  <si>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</si>
  <si>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</si>
  <si>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</si>
  <si>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</si>
  <si>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</si>
  <si>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</si>
  <si>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</si>
  <si>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</si>
  <si>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</si>
  <si>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</si>
  <si>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</si>
  <si>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</si>
  <si>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</si>
  <si>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</si>
  <si>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</si>
  <si>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</si>
  <si>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</si>
  <si>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</si>
  <si>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</si>
  <si>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</si>
  <si>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</si>
  <si>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</si>
  <si>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</si>
  <si>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</si>
  <si>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</si>
  <si>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</si>
  <si>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</si>
  <si>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</si>
  <si>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</si>
  <si>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</si>
  <si>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</si>
  <si>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</si>
  <si>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</si>
  <si>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</si>
  <si>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</si>
  <si>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</si>
  <si>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</si>
  <si>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</si>
  <si>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</si>
  <si>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</si>
  <si>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</si>
  <si>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</si>
  <si>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</si>
  <si>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</si>
  <si>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</si>
  <si>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</si>
  <si>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</si>
  <si>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</si>
  <si>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</si>
  <si>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</si>
  <si>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</si>
  <si>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</si>
  <si>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</si>
  <si>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</si>
  <si>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</si>
  <si>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</si>
  <si>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</si>
  <si>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</si>
  <si>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</si>
  <si>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</si>
  <si>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</si>
  <si>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</si>
  <si>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</si>
  <si>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</si>
  <si>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</si>
  <si>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</si>
  <si>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</si>
  <si>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</si>
  <si>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</si>
  <si>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</si>
  <si>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</si>
  <si>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</si>
  <si>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</si>
  <si>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</si>
  <si>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</si>
  <si>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</si>
  <si>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</si>
  <si>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</si>
  <si>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</si>
  <si>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</si>
  <si>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</si>
  <si>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</si>
  <si>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</si>
  <si>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</si>
  <si>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</si>
  <si>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</si>
  <si>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</si>
  <si>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</si>
  <si>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</si>
  <si>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</si>
  <si>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</si>
  <si>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</si>
  <si>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</si>
  <si>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</si>
  <si>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</si>
  <si>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</si>
  <si>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</si>
  <si>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</si>
  <si>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</si>
  <si>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</si>
  <si>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</si>
  <si>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</si>
  <si>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</si>
  <si>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</si>
  <si>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</si>
  <si>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</si>
  <si>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</si>
  <si>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</si>
  <si>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</si>
  <si>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</si>
  <si>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</si>
  <si>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</si>
  <si>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</si>
  <si>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</si>
  <si>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</si>
  <si>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</si>
  <si>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</si>
  <si>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</si>
  <si>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</si>
  <si>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</si>
  <si>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</si>
  <si>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</si>
  <si>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</si>
  <si>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</si>
  <si>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</si>
  <si>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</si>
  <si>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</si>
  <si>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</si>
  <si>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</si>
  <si>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</si>
  <si>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</si>
  <si>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</si>
  <si>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</si>
  <si>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</si>
  <si>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</si>
  <si>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</si>
  <si>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</si>
  <si>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</si>
  <si>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</si>
  <si>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</si>
  <si>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</si>
  <si>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</si>
  <si>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</si>
  <si>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</si>
  <si>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</si>
  <si>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</si>
  <si>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</si>
  <si>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</si>
  <si>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</si>
  <si>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</si>
  <si>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</si>
  <si>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</si>
  <si>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</si>
  <si>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</si>
  <si>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</si>
  <si>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</si>
  <si>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</si>
  <si>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</si>
  <si>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</si>
  <si>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</si>
  <si>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</si>
  <si>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</si>
  <si>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</si>
  <si>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</si>
  <si>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</si>
  <si>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</si>
  <si>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</si>
  <si>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</si>
  <si>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</si>
  <si>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</si>
  <si>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</si>
  <si>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</si>
  <si>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</si>
  <si>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</si>
  <si>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</si>
  <si>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</si>
  <si>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</si>
  <si>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</si>
  <si>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</si>
  <si>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</si>
  <si>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</si>
  <si>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</si>
  <si>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</si>
  <si>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</si>
  <si>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</si>
  <si>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</si>
  <si>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</si>
  <si>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</si>
  <si>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</si>
  <si>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</si>
  <si>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</si>
  <si>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</si>
  <si>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</si>
  <si>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</si>
  <si>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</si>
  <si>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</si>
  <si>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</si>
  <si>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</si>
  <si>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</si>
  <si>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</si>
  <si>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</si>
  <si>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</si>
  <si>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</si>
  <si>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</si>
  <si>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</si>
  <si>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</si>
  <si>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</si>
  <si>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</si>
  <si>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</si>
  <si>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</si>
  <si>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</si>
  <si>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</si>
  <si>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</si>
  <si>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</si>
  <si>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</si>
  <si>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</si>
  <si>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</si>
  <si>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</si>
  <si>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</si>
  <si>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</si>
  <si>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</si>
  <si>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</si>
  <si>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</si>
  <si>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</si>
  <si>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</si>
  <si>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</si>
  <si>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</si>
  <si>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</si>
  <si>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</si>
  <si>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</si>
  <si>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</si>
  <si>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</si>
  <si>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</si>
  <si>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</si>
  <si>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</si>
  <si>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</si>
  <si>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</si>
  <si>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</si>
  <si>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</si>
  <si>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</si>
  <si>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</si>
  <si>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</si>
  <si>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</si>
  <si>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</si>
  <si>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</si>
  <si>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</si>
  <si>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</si>
  <si>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</si>
  <si>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</si>
  <si>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</si>
  <si>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</si>
  <si>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</si>
  <si>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</si>
  <si>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</si>
  <si>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</si>
  <si>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</si>
  <si>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</si>
  <si>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</si>
  <si>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</si>
  <si>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</si>
  <si>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</si>
  <si>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</si>
  <si>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</si>
  <si>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</si>
  <si>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</si>
  <si>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</si>
  <si>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</si>
  <si>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</si>
  <si>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</si>
  <si>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</si>
  <si>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</si>
  <si>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</si>
  <si>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</si>
  <si>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</si>
  <si>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</si>
  <si>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</si>
  <si>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</si>
  <si>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</si>
  <si>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</si>
  <si>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</si>
  <si>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</si>
  <si>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</si>
  <si>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</si>
  <si>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</si>
  <si>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</si>
  <si>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</si>
  <si>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</si>
  <si>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</si>
  <si>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</si>
  <si>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</si>
  <si>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</si>
  <si>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</si>
  <si>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</si>
  <si>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</si>
  <si>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</si>
  <si>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</si>
  <si>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</si>
  <si>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</si>
  <si>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</si>
  <si>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</si>
  <si>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</si>
  <si>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</si>
  <si>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</si>
  <si>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</si>
  <si>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</si>
  <si>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</si>
  <si>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</si>
  <si>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</si>
  <si>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</si>
  <si>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</si>
  <si>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</si>
  <si>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</si>
  <si>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</si>
  <si>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</si>
  <si>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</si>
  <si>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</si>
  <si>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</si>
  <si>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</si>
  <si>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</si>
  <si>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</si>
  <si>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</si>
  <si>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</si>
  <si>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</si>
  <si>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</si>
  <si>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</si>
  <si>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</si>
  <si>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</si>
  <si>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</si>
  <si>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</si>
  <si>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</si>
  <si>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</si>
  <si>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</si>
  <si>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</si>
  <si>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</si>
  <si>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</si>
  <si>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</si>
  <si>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</si>
  <si>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</si>
  <si>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</si>
  <si>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</si>
  <si>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</si>
  <si>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</si>
  <si>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</si>
  <si>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</si>
  <si>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</si>
  <si>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</si>
  <si>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</si>
  <si>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</si>
  <si>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</si>
  <si>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</si>
  <si>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</si>
  <si>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</si>
  <si>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</si>
  <si>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</si>
  <si>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</si>
  <si>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</si>
  <si>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</si>
  <si>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</si>
  <si>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</si>
  <si>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</si>
  <si>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</si>
  <si>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</si>
  <si>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</si>
  <si>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</si>
  <si>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</si>
  <si>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</si>
  <si>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</si>
  <si>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</si>
  <si>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</si>
  <si>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</si>
  <si>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</si>
  <si>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</si>
  <si>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</si>
  <si>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</si>
  <si>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</si>
  <si>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</si>
  <si>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</si>
  <si>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</si>
  <si>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</si>
  <si>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</si>
  <si>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</si>
  <si>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</si>
  <si>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</si>
  <si>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</si>
  <si>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</si>
  <si>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</si>
  <si>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</si>
  <si>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</si>
  <si>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</si>
  <si>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</si>
  <si>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</si>
  <si>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</si>
  <si>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</si>
  <si>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</si>
  <si>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</si>
  <si>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</si>
  <si>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</si>
  <si>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</si>
  <si>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</si>
  <si>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</si>
  <si>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</si>
  <si>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</si>
  <si>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</si>
  <si>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</si>
  <si>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</si>
  <si>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</si>
  <si>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</si>
  <si>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</si>
  <si>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</si>
  <si>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</si>
  <si>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</si>
  <si>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</si>
  <si>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</si>
  <si>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</si>
  <si>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</si>
  <si>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</si>
  <si>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</si>
  <si>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</si>
  <si>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</si>
  <si>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</si>
  <si>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</si>
  <si>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</si>
  <si>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</si>
  <si>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</si>
  <si>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</si>
  <si>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</si>
  <si>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</si>
  <si>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</si>
  <si>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</si>
  <si>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</si>
  <si>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</si>
  <si>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</si>
  <si>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</si>
  <si>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</si>
  <si>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</si>
  <si>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</si>
  <si>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</si>
  <si>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</si>
  <si>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</si>
  <si>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</si>
  <si>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</si>
  <si>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</si>
  <si>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</si>
  <si>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</si>
  <si>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</si>
  <si>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</si>
  <si>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</si>
  <si>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</si>
  <si>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</si>
  <si>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</si>
  <si>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</si>
  <si>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</si>
  <si>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</si>
  <si>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</si>
  <si>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</si>
  <si>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</si>
  <si>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</si>
  <si>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</si>
  <si>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</si>
  <si>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</si>
  <si>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</si>
  <si>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</si>
  <si>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</si>
  <si>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</si>
  <si>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</si>
  <si>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</si>
  <si>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</si>
  <si>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</si>
  <si>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</si>
  <si>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</si>
  <si>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</si>
  <si>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</si>
  <si>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</si>
  <si>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</si>
  <si>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</si>
  <si>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</si>
  <si>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</si>
  <si>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</si>
  <si>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</si>
  <si>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</si>
  <si>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</si>
  <si>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</si>
  <si>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</si>
  <si>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</si>
  <si>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</si>
  <si>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</si>
  <si>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</si>
  <si>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</si>
  <si>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</si>
  <si>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</si>
  <si>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</si>
  <si>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</si>
  <si>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</si>
  <si>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</si>
  <si>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</si>
  <si>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</si>
  <si>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</si>
  <si>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</si>
  <si>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</si>
  <si>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</si>
  <si>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</si>
  <si>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</si>
  <si>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</si>
  <si>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</si>
  <si>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</si>
  <si>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</si>
  <si>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</si>
  <si>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</si>
  <si>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</si>
  <si>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</si>
  <si>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</si>
  <si>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</si>
  <si>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</si>
  <si>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</si>
  <si>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</si>
  <si>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</si>
  <si>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</si>
  <si>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</si>
  <si>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</si>
  <si>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</si>
  <si>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</si>
  <si>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</si>
  <si>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</si>
  <si>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</si>
  <si>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</si>
  <si>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</si>
  <si>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</si>
  <si>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</si>
  <si>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</si>
  <si>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</si>
  <si>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</si>
  <si>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</si>
  <si>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</si>
  <si>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</si>
  <si>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</si>
  <si>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</si>
  <si>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</si>
  <si>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</si>
  <si>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</si>
  <si>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</si>
  <si>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</si>
  <si>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</si>
  <si>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</si>
  <si>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</si>
  <si>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</si>
  <si>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</si>
  <si>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</si>
  <si>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</si>
  <si>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</si>
  <si>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</si>
  <si>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</si>
  <si>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</si>
  <si>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</si>
  <si>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</si>
  <si>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</si>
  <si>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</si>
  <si>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</si>
  <si>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</si>
  <si>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</si>
  <si>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</si>
  <si>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</si>
  <si>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</si>
  <si>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</si>
  <si>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</si>
  <si>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</si>
  <si>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</si>
  <si>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</si>
  <si>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</si>
  <si>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</si>
  <si>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</si>
  <si>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</si>
  <si>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</si>
  <si>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</si>
  <si>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</si>
  <si>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</si>
  <si>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</si>
  <si>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</si>
  <si>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</si>
  <si>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</si>
  <si>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</si>
  <si>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</si>
  <si>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</si>
  <si>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</si>
  <si>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</si>
  <si>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</si>
  <si>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</si>
  <si>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</si>
  <si>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</si>
  <si>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</si>
  <si>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</si>
  <si>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</si>
  <si>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</si>
  <si>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</si>
  <si>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</si>
  <si>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</si>
  <si>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</si>
  <si>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</si>
  <si>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</si>
  <si>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</si>
  <si>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</si>
  <si>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</si>
  <si>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</si>
  <si>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</si>
  <si>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</si>
  <si>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</si>
  <si>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</si>
  <si>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</si>
  <si>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</si>
  <si>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</si>
  <si>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</si>
  <si>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</si>
  <si>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</si>
  <si>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</si>
  <si>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</si>
  <si>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</si>
  <si>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</si>
  <si>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</si>
  <si>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</si>
  <si>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</si>
  <si>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</si>
  <si>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</si>
  <si>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</si>
  <si>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</si>
  <si>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</si>
  <si>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</si>
  <si>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</si>
  <si>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</si>
  <si>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</si>
  <si>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</si>
  <si>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</si>
  <si>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</si>
  <si>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</si>
  <si>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</si>
  <si>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</si>
  <si>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</si>
  <si>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</si>
  <si>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</si>
  <si>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</si>
  <si>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</si>
  <si>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</si>
  <si>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</si>
  <si>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</si>
  <si>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</si>
  <si>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</si>
  <si>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</si>
  <si>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</si>
  <si>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</si>
  <si>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</si>
  <si>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</si>
  <si>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</si>
  <si>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</si>
  <si>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</si>
  <si>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</si>
  <si>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</si>
  <si>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</si>
  <si>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</si>
  <si>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</si>
  <si>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</si>
  <si>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</si>
  <si>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</si>
  <si>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</si>
  <si>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</si>
  <si>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</si>
  <si>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</si>
  <si>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</si>
  <si>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</si>
  <si>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</si>
  <si>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</si>
  <si>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</si>
  <si>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</si>
  <si>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</si>
  <si>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</si>
  <si>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</si>
  <si>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</si>
  <si>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</si>
  <si>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</si>
  <si>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</si>
  <si>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</si>
  <si>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</si>
  <si>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</si>
  <si>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</si>
  <si>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</si>
  <si>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</si>
  <si>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</si>
  <si>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</si>
  <si>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</si>
  <si>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</si>
  <si>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</si>
  <si>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</si>
  <si>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</si>
  <si>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</si>
  <si>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</si>
  <si>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</si>
  <si>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</si>
  <si>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</si>
  <si>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</si>
  <si>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</si>
  <si>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</si>
  <si>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</si>
  <si>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</si>
  <si>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</si>
  <si>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</si>
  <si>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</si>
  <si>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</si>
  <si>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</si>
  <si>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</si>
  <si>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</si>
  <si>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</si>
  <si>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</si>
  <si>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</si>
  <si>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</si>
  <si>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</si>
  <si>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</si>
  <si>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</si>
  <si>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</si>
  <si>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</si>
  <si>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</si>
  <si>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</si>
  <si>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</si>
  <si>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</si>
  <si>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</si>
  <si>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</si>
  <si>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</si>
  <si>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</si>
  <si>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</si>
  <si>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</si>
  <si>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</si>
  <si>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</si>
  <si>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</si>
  <si>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</si>
  <si>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</si>
  <si>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</si>
  <si>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</si>
  <si>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</si>
  <si>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</si>
  <si>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</si>
  <si>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</si>
  <si>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</si>
  <si>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</si>
  <si>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</si>
  <si>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</si>
  <si>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</si>
  <si>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</si>
  <si>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</si>
  <si>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</si>
  <si>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</si>
  <si>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</si>
  <si>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</si>
  <si>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</si>
  <si>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</si>
  <si>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</si>
  <si>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</si>
  <si>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</si>
  <si>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</si>
  <si>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</si>
  <si>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</si>
  <si>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</si>
  <si>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</si>
  <si>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</si>
  <si>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</si>
  <si>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</si>
  <si>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</si>
  <si>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</si>
  <si>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</si>
  <si>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</si>
  <si>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</si>
  <si>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</si>
  <si>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</si>
  <si>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</si>
  <si>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</si>
  <si>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</si>
  <si>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</si>
  <si>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</si>
  <si>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</si>
  <si>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</si>
  <si>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</si>
  <si>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</si>
  <si>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</si>
  <si>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</si>
  <si>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</si>
  <si>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</si>
  <si>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</si>
  <si>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</si>
  <si>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</si>
  <si>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</si>
  <si>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</si>
  <si>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</si>
  <si>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</si>
  <si>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</si>
  <si>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</si>
  <si>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</si>
  <si>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</si>
  <si>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</si>
  <si>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</si>
  <si>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</si>
  <si>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</si>
  <si>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</si>
  <si>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</si>
  <si>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</si>
  <si>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</si>
  <si>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</si>
  <si>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</si>
  <si>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</si>
  <si>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</si>
  <si>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</si>
  <si>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</si>
  <si>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</si>
  <si>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</si>
  <si>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</si>
  <si>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</si>
  <si>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</si>
  <si>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</si>
  <si>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</si>
  <si>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</si>
  <si>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</si>
  <si>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</si>
  <si>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</si>
  <si>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</si>
  <si>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</si>
  <si>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</si>
  <si>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</si>
  <si>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</si>
  <si>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</si>
  <si>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</si>
  <si>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</si>
  <si>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</si>
  <si>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</si>
  <si>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</si>
  <si>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</si>
  <si>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</si>
  <si>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</si>
  <si>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</si>
  <si>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</si>
  <si>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</si>
  <si>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</si>
  <si>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</si>
  <si>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</si>
  <si>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</si>
  <si>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</si>
  <si>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</si>
  <si>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</si>
  <si>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</si>
  <si>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</si>
  <si>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</si>
  <si>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</si>
  <si>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</si>
  <si>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</si>
  <si>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</si>
  <si>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</si>
  <si>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</si>
  <si>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</si>
  <si>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</si>
  <si>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</si>
  <si>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</si>
  <si>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</si>
  <si>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</si>
  <si>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</si>
  <si>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</si>
  <si>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</si>
  <si>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</si>
  <si>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</si>
  <si>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</si>
  <si>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</si>
  <si>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</si>
  <si>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</si>
  <si>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</si>
  <si>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</si>
  <si>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</si>
  <si>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</si>
  <si>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</si>
  <si>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</si>
  <si>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</si>
  <si>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</si>
  <si>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</si>
  <si>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</si>
  <si>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</si>
  <si>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</si>
  <si>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</si>
  <si>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</si>
  <si>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</si>
  <si>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</si>
  <si>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</si>
  <si>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</si>
  <si>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</si>
  <si>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</si>
  <si>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</si>
  <si>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</si>
  <si>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</si>
  <si>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</si>
  <si>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</si>
  <si>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</si>
  <si>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</si>
  <si>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</si>
  <si>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</si>
  <si>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</si>
  <si>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</si>
  <si>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</si>
  <si>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</si>
  <si>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</si>
  <si>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</si>
  <si>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</si>
  <si>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</si>
  <si>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</si>
  <si>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</si>
  <si>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</si>
  <si>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</si>
  <si>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</si>
  <si>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</si>
  <si>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</si>
  <si>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</si>
  <si>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</si>
  <si>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</si>
  <si>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</si>
  <si>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</si>
  <si>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</si>
  <si>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</si>
  <si>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</si>
  <si>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</si>
  <si>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</si>
  <si>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</si>
  <si>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</si>
  <si>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</si>
  <si>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</si>
  <si>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</si>
  <si>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</si>
  <si>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</si>
  <si>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</si>
  <si>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</si>
  <si>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</si>
  <si>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</si>
  <si>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</si>
  <si>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</si>
  <si>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</si>
  <si>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</si>
  <si>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</si>
  <si>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</si>
  <si>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</si>
  <si>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</si>
  <si>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</si>
  <si>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</si>
  <si>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</si>
  <si>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</si>
  <si>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</si>
  <si>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</si>
  <si>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</si>
  <si>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</si>
  <si>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</si>
  <si>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</si>
  <si>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</si>
  <si>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</si>
  <si>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</si>
  <si>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</si>
  <si>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</si>
  <si>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</si>
  <si>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</si>
  <si>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</si>
  <si>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</si>
  <si>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</si>
  <si>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</si>
  <si>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</si>
  <si>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</si>
  <si>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</si>
  <si>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</si>
  <si>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</si>
  <si>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</si>
  <si>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</si>
  <si>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</si>
  <si>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</si>
  <si>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</si>
  <si>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</si>
  <si>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</si>
  <si>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</si>
  <si>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</si>
  <si>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</si>
  <si>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</si>
  <si>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</si>
  <si>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</si>
  <si>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</si>
  <si>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</si>
  <si>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</si>
  <si>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</si>
  <si>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</si>
  <si>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</si>
  <si>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</si>
  <si>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</si>
  <si>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</si>
  <si>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</si>
  <si>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</si>
  <si>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</si>
  <si>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</si>
  <si>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</si>
  <si>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</si>
  <si>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</si>
  <si>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</si>
  <si>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</si>
  <si>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</si>
  <si>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</si>
  <si>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</si>
  <si>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</si>
  <si>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</si>
  <si>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</si>
  <si>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</si>
  <si>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</si>
  <si>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</si>
  <si>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</si>
  <si>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</si>
  <si>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</si>
  <si>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</si>
  <si>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</si>
  <si>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</si>
  <si>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</si>
  <si>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</si>
  <si>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</si>
  <si>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</si>
  <si>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</si>
  <si>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</si>
  <si>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</si>
  <si>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</si>
  <si>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</si>
  <si>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</si>
  <si>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</si>
  <si>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</si>
  <si>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</si>
  <si>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</si>
  <si>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</si>
  <si>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</si>
  <si>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</si>
  <si>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</si>
  <si>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</si>
  <si>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</si>
  <si>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</si>
  <si>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</si>
  <si>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</si>
  <si>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</si>
  <si>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</si>
  <si>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</si>
  <si>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</si>
  <si>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</si>
  <si>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</si>
  <si>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</si>
  <si>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</si>
  <si>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</si>
  <si>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</si>
  <si>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</si>
  <si>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</si>
  <si>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</si>
  <si>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</si>
  <si>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</si>
  <si>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</si>
  <si>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</si>
  <si>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</si>
  <si>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</si>
  <si>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</si>
  <si>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</si>
  <si>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</si>
  <si>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</si>
  <si>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</si>
  <si>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</si>
  <si>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</si>
  <si>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</si>
  <si>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</si>
  <si>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</si>
  <si>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</si>
  <si>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</si>
  <si>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</si>
  <si>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</si>
  <si>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</si>
  <si>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</si>
  <si>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</si>
  <si>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</si>
  <si>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</si>
  <si>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</si>
  <si>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</si>
  <si>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</si>
  <si>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</si>
  <si>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</si>
  <si>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</si>
  <si>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</si>
  <si>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</si>
  <si>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</si>
  <si>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</si>
  <si>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</si>
  <si>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</si>
  <si>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</si>
  <si>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</si>
  <si>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</si>
  <si>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</si>
  <si>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</si>
  <si>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</si>
  <si>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</si>
  <si>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</si>
  <si>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</si>
  <si>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</si>
  <si>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</si>
  <si>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</si>
  <si>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</si>
  <si>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</si>
  <si>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</si>
  <si>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</si>
  <si>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</si>
  <si>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</si>
  <si>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</si>
  <si>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</si>
  <si>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</si>
  <si>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</si>
  <si>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</si>
  <si>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</si>
  <si>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</si>
  <si>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</si>
  <si>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</si>
  <si>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</si>
  <si>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</si>
  <si>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</si>
  <si>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</si>
  <si>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</si>
  <si>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</si>
  <si>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</si>
  <si>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</si>
  <si>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</si>
  <si>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</si>
  <si>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</si>
  <si>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</si>
  <si>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</si>
  <si>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</si>
  <si>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</si>
  <si>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</si>
  <si>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</si>
  <si>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</si>
  <si>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</si>
  <si>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</si>
  <si>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</si>
  <si>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</si>
  <si>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</si>
  <si>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</si>
  <si>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</si>
  <si>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</si>
  <si>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</si>
  <si>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</si>
  <si>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</si>
  <si>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</si>
  <si>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</si>
  <si>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</si>
  <si>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</si>
  <si>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</si>
  <si>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</si>
  <si>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</si>
  <si>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</si>
  <si>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</si>
  <si>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</si>
  <si>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</si>
  <si>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</si>
  <si>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</si>
  <si>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</si>
  <si>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</si>
  <si>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</si>
  <si>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</si>
  <si>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</si>
  <si>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</si>
  <si>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</si>
  <si>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</si>
  <si>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</si>
  <si>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</si>
  <si>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</si>
  <si>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</si>
  <si>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</si>
  <si>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</si>
  <si>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</si>
  <si>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</si>
  <si>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</si>
  <si>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</si>
  <si>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</si>
  <si>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</si>
  <si>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</si>
  <si>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</si>
  <si>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</si>
  <si>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</si>
  <si>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</si>
  <si>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</si>
  <si>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</si>
  <si>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</si>
  <si>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</si>
  <si>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</si>
  <si>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</si>
  <si>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</si>
  <si>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</si>
  <si>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</si>
  <si>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</si>
  <si>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</si>
  <si>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</si>
  <si>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</si>
  <si>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</si>
  <si>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</si>
  <si>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</si>
  <si>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</si>
  <si>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</si>
  <si>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</si>
  <si>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</si>
  <si>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</si>
  <si>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</si>
  <si>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</si>
  <si>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</si>
  <si>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</si>
  <si>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</si>
  <si>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</si>
  <si>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</si>
  <si>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</si>
  <si>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</si>
  <si>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</si>
  <si>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</si>
  <si>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</si>
  <si>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</si>
  <si>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</si>
  <si>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</si>
  <si>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</si>
  <si>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</si>
  <si>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</si>
  <si>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</si>
  <si>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</si>
  <si>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</si>
  <si>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</si>
  <si>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</si>
  <si>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</si>
  <si>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</si>
  <si>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</si>
  <si>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</si>
  <si>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</si>
  <si>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</si>
  <si>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</si>
  <si>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</si>
  <si>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</si>
  <si>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</si>
  <si>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</si>
  <si>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</si>
  <si>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</si>
  <si>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</si>
  <si>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</si>
  <si>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</si>
  <si>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</si>
  <si>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</si>
  <si>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</si>
  <si>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</si>
  <si>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</si>
  <si>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</si>
  <si>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</si>
  <si>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</si>
  <si>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</si>
  <si>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</si>
  <si>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</si>
  <si>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</si>
  <si>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</si>
  <si>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</si>
  <si>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</si>
  <si>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</si>
  <si>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</si>
  <si>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</si>
  <si>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</si>
  <si>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</si>
  <si>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</si>
  <si>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</si>
  <si>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</si>
  <si>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</si>
  <si>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</si>
  <si>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</si>
  <si>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</si>
  <si>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</si>
  <si>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</si>
  <si>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</si>
  <si>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</si>
  <si>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</si>
  <si>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</si>
  <si>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</si>
  <si>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</si>
  <si>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</si>
  <si>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</si>
  <si>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</si>
  <si>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</si>
  <si>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</si>
  <si>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</si>
  <si>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</si>
  <si>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</si>
  <si>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</si>
  <si>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</si>
  <si>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</si>
  <si>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</si>
  <si>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</si>
  <si>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</si>
  <si>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</si>
  <si>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</si>
  <si>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</si>
  <si>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</si>
  <si>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</si>
  <si>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</si>
  <si>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</si>
  <si>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</si>
  <si>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</si>
  <si>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</si>
  <si>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</si>
  <si>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</si>
  <si>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</si>
  <si>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</si>
  <si>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</si>
  <si>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</si>
  <si>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</si>
  <si>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</si>
  <si>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</si>
  <si>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</si>
  <si>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</si>
  <si>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</si>
  <si>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</si>
  <si>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</si>
  <si>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</si>
  <si>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</si>
  <si>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</si>
  <si>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</si>
  <si>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</si>
  <si>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</si>
  <si>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</si>
  <si>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</si>
  <si>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</si>
  <si>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</si>
  <si>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</si>
  <si>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</si>
  <si>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</si>
  <si>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</si>
  <si>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</si>
  <si>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</si>
  <si>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</si>
  <si>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</si>
  <si>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</si>
  <si>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</si>
  <si>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</si>
  <si>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</si>
  <si>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</si>
  <si>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</si>
  <si>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</si>
  <si>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</si>
  <si>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</si>
  <si>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</si>
  <si>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</si>
  <si>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</si>
  <si>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</si>
  <si>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</si>
  <si>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</si>
  <si>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</si>
  <si>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</si>
  <si>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</si>
  <si>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</si>
  <si>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</si>
  <si>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</si>
  <si>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</si>
  <si>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</si>
  <si>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</si>
  <si>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</si>
  <si>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</si>
  <si>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</si>
  <si>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</si>
  <si>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</si>
  <si>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</si>
  <si>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</si>
  <si>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</si>
  <si>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</si>
  <si>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</si>
  <si>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</si>
  <si>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</si>
  <si>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</si>
  <si>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</si>
  <si>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</si>
  <si>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</si>
  <si>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</si>
  <si>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</si>
  <si>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</si>
  <si>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</si>
  <si>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</si>
  <si>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</si>
  <si>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</si>
  <si>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</si>
  <si>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</si>
  <si>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</si>
  <si>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</si>
  <si>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</si>
  <si>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</si>
  <si>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</si>
  <si>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</si>
  <si>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</si>
  <si>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</si>
  <si>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</si>
  <si>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</si>
  <si>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</si>
  <si>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</si>
  <si>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</si>
  <si>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</si>
  <si>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</si>
  <si>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</si>
  <si>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</si>
  <si>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</si>
  <si>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</si>
  <si>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</si>
  <si>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</si>
  <si>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</si>
  <si>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</si>
  <si>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</si>
  <si>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</si>
  <si>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</si>
  <si>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</si>
  <si>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</si>
  <si>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</si>
  <si>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</si>
  <si>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</si>
  <si>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</si>
  <si>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</si>
  <si>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</si>
  <si>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</si>
  <si>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</si>
  <si>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</si>
  <si>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</si>
  <si>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</si>
  <si>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</si>
  <si>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</si>
  <si>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</si>
  <si>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</si>
  <si>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</si>
  <si>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</si>
  <si>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</si>
  <si>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</si>
  <si>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</si>
  <si>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</si>
  <si>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</si>
  <si>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</si>
  <si>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</si>
  <si>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</si>
  <si>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</si>
  <si>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</si>
  <si>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</si>
  <si>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</si>
  <si>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</si>
  <si>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</si>
  <si>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</si>
  <si>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</si>
  <si>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</si>
  <si>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</si>
  <si>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</si>
  <si>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</si>
  <si>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</si>
  <si>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</si>
  <si>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</si>
  <si>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</si>
  <si>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</si>
  <si>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</si>
  <si>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</si>
  <si>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</si>
  <si>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</si>
  <si>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</si>
  <si>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</si>
  <si>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</si>
  <si>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</si>
  <si>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</si>
  <si>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</si>
  <si>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</si>
  <si>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</si>
  <si>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</si>
  <si>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</si>
  <si>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</si>
  <si>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</si>
  <si>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</si>
  <si>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</si>
  <si>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</si>
  <si>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</si>
  <si>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</si>
  <si>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</si>
  <si>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</si>
  <si>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</si>
  <si>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</si>
  <si>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</si>
  <si>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</si>
  <si>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</si>
  <si>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</si>
  <si>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</si>
  <si>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</si>
  <si>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</si>
  <si>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</si>
  <si>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</si>
  <si>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</si>
  <si>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</si>
  <si>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</si>
  <si>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</si>
  <si>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</si>
  <si>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</si>
  <si>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</si>
  <si>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</si>
  <si>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</si>
  <si>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</si>
  <si>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</si>
  <si>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</si>
  <si>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</si>
  <si>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</si>
  <si>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</si>
  <si>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</si>
  <si>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</si>
  <si>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</si>
  <si>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</si>
  <si>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</si>
  <si>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</si>
  <si>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</si>
  <si>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</si>
  <si>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</si>
  <si>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</si>
  <si>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</si>
  <si>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</si>
  <si>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</si>
  <si>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</si>
  <si>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</si>
  <si>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</si>
  <si>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</si>
  <si>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</si>
  <si>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</si>
  <si>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</si>
  <si>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</si>
  <si>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</si>
  <si>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</si>
  <si>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</si>
  <si>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</si>
  <si>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</si>
  <si>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</si>
  <si>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</si>
  <si>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</si>
  <si>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</si>
  <si>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</si>
  <si>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</si>
  <si>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</si>
  <si>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</si>
  <si>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</si>
  <si>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</si>
  <si>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</si>
  <si>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</si>
  <si>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</si>
  <si>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</si>
  <si>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</si>
  <si>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</si>
  <si>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</si>
  <si>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</si>
  <si>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</si>
  <si>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</si>
  <si>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</si>
  <si>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</si>
  <si>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</si>
  <si>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</si>
  <si>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</si>
  <si>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</si>
  <si>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</si>
  <si>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</si>
  <si>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</si>
  <si>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</si>
  <si>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</si>
  <si>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</si>
  <si>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</si>
  <si>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</si>
  <si>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</si>
  <si>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</si>
  <si>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</si>
  <si>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</si>
  <si>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</si>
  <si>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</si>
  <si>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</si>
  <si>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</si>
  <si>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</si>
  <si>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</si>
  <si>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</si>
  <si>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</si>
  <si>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</si>
  <si>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</si>
  <si>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</si>
  <si>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</si>
  <si>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</si>
  <si>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</si>
  <si>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</si>
  <si>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</si>
  <si>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</si>
  <si>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</si>
  <si>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</si>
  <si>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</si>
  <si>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</si>
  <si>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</si>
  <si>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</si>
  <si>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</si>
  <si>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</si>
  <si>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</si>
  <si>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</si>
  <si>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</si>
  <si>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</si>
  <si>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</si>
  <si>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</si>
  <si>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</si>
  <si>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</si>
  <si>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</si>
  <si>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</si>
  <si>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</si>
  <si>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</si>
  <si>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</si>
  <si>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</si>
  <si>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</si>
  <si>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</si>
  <si>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</si>
  <si>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</si>
  <si>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</si>
  <si>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</si>
  <si>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</si>
  <si>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</si>
  <si>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</si>
  <si>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</si>
  <si>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</si>
  <si>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</si>
  <si>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</si>
  <si>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</si>
  <si>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</si>
  <si>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</si>
  <si>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</si>
  <si>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</si>
  <si>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</si>
  <si>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</si>
  <si>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</si>
  <si>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</si>
  <si>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</si>
  <si>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</si>
  <si>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</si>
  <si>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</si>
  <si>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</si>
  <si>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</si>
  <si>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</si>
  <si>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</si>
  <si>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</si>
  <si>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</si>
  <si>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</si>
  <si>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</si>
  <si>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</si>
  <si>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</si>
  <si>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</si>
  <si>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</si>
  <si>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</si>
  <si>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</si>
  <si>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</si>
  <si>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</si>
  <si>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</si>
  <si>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</si>
  <si>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</si>
  <si>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</si>
  <si>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</si>
  <si>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</si>
  <si>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</si>
  <si>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</si>
  <si>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</si>
  <si>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</si>
  <si>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</si>
  <si>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</si>
  <si>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</si>
  <si>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</si>
  <si>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</si>
  <si>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</si>
  <si>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</si>
  <si>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</si>
  <si>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</si>
  <si>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</si>
  <si>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</si>
  <si>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</si>
  <si>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</si>
  <si>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</si>
  <si>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</si>
  <si>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</si>
  <si>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</si>
  <si>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</si>
  <si>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</si>
  <si>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</si>
  <si>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</si>
  <si>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</si>
  <si>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</si>
  <si>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</si>
  <si>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</si>
  <si>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</si>
  <si>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</si>
  <si>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</si>
  <si>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</si>
  <si>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</si>
  <si>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</si>
  <si>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</si>
  <si>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</si>
  <si>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</si>
  <si>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</si>
  <si>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</si>
  <si>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</si>
  <si>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</si>
  <si>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</si>
  <si>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</si>
  <si>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</si>
  <si>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</si>
  <si>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</si>
  <si>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</si>
  <si>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</si>
  <si>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</si>
  <si>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</si>
  <si>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</si>
  <si>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</si>
  <si>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</si>
  <si>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</si>
  <si>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</si>
  <si>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</si>
  <si>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</si>
  <si>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</si>
  <si>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</si>
  <si>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</si>
  <si>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</si>
  <si>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</si>
  <si>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</si>
  <si>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</si>
  <si>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</si>
  <si>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</si>
  <si>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</si>
  <si>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</si>
  <si>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</si>
  <si>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</si>
  <si>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</si>
  <si>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</si>
  <si>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</si>
  <si>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</si>
  <si>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</si>
  <si>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</si>
  <si>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</si>
  <si>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</si>
  <si>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</si>
  <si>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</si>
  <si>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</si>
  <si>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</si>
  <si>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</si>
  <si>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</si>
  <si>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</si>
  <si>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</si>
  <si>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</si>
  <si>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</si>
  <si>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</si>
  <si>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</si>
  <si>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</si>
  <si>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</si>
  <si>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</si>
  <si>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</si>
  <si>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</si>
  <si>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</si>
  <si>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</si>
  <si>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</si>
  <si>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</si>
  <si>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</si>
  <si>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</si>
  <si>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</si>
  <si>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</si>
  <si>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</si>
  <si>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</si>
  <si>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</si>
  <si>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</si>
  <si>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</si>
  <si>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</si>
  <si>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</si>
  <si>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</si>
  <si>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</si>
  <si>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</si>
  <si>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</si>
  <si>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</si>
  <si>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</si>
  <si>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</si>
  <si>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</si>
  <si>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</si>
  <si>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</si>
  <si>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</si>
  <si>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</si>
  <si>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</si>
  <si>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</si>
  <si>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</si>
  <si>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</si>
  <si>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</si>
  <si>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</si>
  <si>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</si>
  <si>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</si>
  <si>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</si>
  <si>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</si>
  <si>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</si>
  <si>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</si>
  <si>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</si>
  <si>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</si>
  <si>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</si>
  <si>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</si>
  <si>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</si>
  <si>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</si>
  <si>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</si>
  <si>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</si>
  <si>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</si>
  <si>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</si>
  <si>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</si>
  <si>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</si>
  <si>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</si>
  <si>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</si>
  <si>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</si>
  <si>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</si>
  <si>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</si>
  <si>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</si>
  <si>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</si>
  <si>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</si>
  <si>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</si>
  <si>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</si>
  <si>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</si>
  <si>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</si>
  <si>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</si>
  <si>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</si>
  <si>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</si>
  <si>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</si>
  <si>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</si>
  <si>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</si>
  <si>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</si>
  <si>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</si>
  <si>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</si>
  <si>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</si>
  <si>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</si>
  <si>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</si>
  <si>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</si>
  <si>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</si>
  <si>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</si>
  <si>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</si>
  <si>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</si>
  <si>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</si>
  <si>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</si>
  <si>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</si>
  <si>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</si>
  <si>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</si>
  <si>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</si>
  <si>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</si>
  <si>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</si>
  <si>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</si>
  <si>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</si>
  <si>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</si>
  <si>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</si>
  <si>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</si>
  <si>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</si>
  <si>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</si>
  <si>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</si>
  <si>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</si>
  <si>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</si>
  <si>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</si>
  <si>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</si>
  <si>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</si>
  <si>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</si>
  <si>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</si>
  <si>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</si>
  <si>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</si>
  <si>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</si>
  <si>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</si>
  <si>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</si>
  <si>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</si>
  <si>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</si>
  <si>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</si>
  <si>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</si>
  <si>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</si>
  <si>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</si>
  <si>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</si>
  <si>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</si>
  <si>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</si>
  <si>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</si>
  <si>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</si>
  <si>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</si>
  <si>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</si>
  <si>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</si>
  <si>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</si>
  <si>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</si>
  <si>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</si>
  <si>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</si>
  <si>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</si>
  <si>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</si>
  <si>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</si>
  <si>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</si>
  <si>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</si>
  <si>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</si>
  <si>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</si>
  <si>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</si>
  <si>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</si>
  <si>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</si>
  <si>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</si>
  <si>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</si>
  <si>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</si>
  <si>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</si>
  <si>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</si>
  <si>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</si>
  <si>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</si>
  <si>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</si>
  <si>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</si>
  <si>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</si>
  <si>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</si>
  <si>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</si>
  <si>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</si>
  <si>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</si>
  <si>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</si>
  <si>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</si>
  <si>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</si>
  <si>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</si>
  <si>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</si>
  <si>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</si>
  <si>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</si>
  <si>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</si>
  <si>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</si>
  <si>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</si>
  <si>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</si>
  <si>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</si>
  <si>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</si>
  <si>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</si>
  <si>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</si>
  <si>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</si>
  <si>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</si>
  <si>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</si>
  <si>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</si>
  <si>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</si>
  <si>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</si>
  <si>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</si>
  <si>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</si>
  <si>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</si>
  <si>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</si>
  <si>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</si>
  <si>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</si>
  <si>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</si>
  <si>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</si>
  <si>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</si>
  <si>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</si>
  <si>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</si>
  <si>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</si>
  <si>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</si>
  <si>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</si>
  <si>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</si>
  <si>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</si>
  <si>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</si>
  <si>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</si>
  <si>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</si>
  <si>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</si>
  <si>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</si>
  <si>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</si>
  <si>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</si>
  <si>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</si>
  <si>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</si>
  <si>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</si>
  <si>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</si>
  <si>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</si>
  <si>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</si>
  <si>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</si>
  <si>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</si>
  <si>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</si>
  <si>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</si>
  <si>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</si>
  <si>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</si>
  <si>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</si>
  <si>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</si>
  <si>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</si>
  <si>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</si>
  <si>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</si>
  <si>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</si>
  <si>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</si>
  <si>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</si>
  <si>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</si>
  <si>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</si>
  <si>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</si>
  <si>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</si>
  <si>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</si>
  <si>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</si>
  <si>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</si>
  <si>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</si>
  <si>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</si>
  <si>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</si>
  <si>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</si>
  <si>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</si>
  <si>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</si>
  <si>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</si>
  <si>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</si>
  <si>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</si>
  <si>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</si>
  <si>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</si>
  <si>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</si>
  <si>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</si>
  <si>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</si>
  <si>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</si>
  <si>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</si>
  <si>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</si>
  <si>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</si>
  <si>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</si>
  <si>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</si>
  <si>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</si>
  <si>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</si>
  <si>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</si>
  <si>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</si>
  <si>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</si>
  <si>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</si>
  <si>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</si>
  <si>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</si>
  <si>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</si>
  <si>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</si>
  <si>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</si>
  <si>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</si>
  <si>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</si>
  <si>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</si>
  <si>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</si>
  <si>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</si>
  <si>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</si>
  <si>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</si>
  <si>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</si>
  <si>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</si>
  <si>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</si>
  <si>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</si>
  <si>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</si>
  <si>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</si>
  <si>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</si>
  <si>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</si>
  <si>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</si>
  <si>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</si>
  <si>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</si>
  <si>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</si>
  <si>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</si>
  <si>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</si>
  <si>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</si>
  <si>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</si>
  <si>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</si>
  <si>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</si>
  <si>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</si>
  <si>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</si>
  <si>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</si>
  <si>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</si>
  <si>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</si>
  <si>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</si>
  <si>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</si>
  <si>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</si>
  <si>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</si>
  <si>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</si>
  <si>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</si>
  <si>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</si>
  <si>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</si>
  <si>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</si>
  <si>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</si>
  <si>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</si>
  <si>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</si>
  <si>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</si>
  <si>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</si>
  <si>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</si>
  <si>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</si>
  <si>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</si>
  <si>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</si>
  <si>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</si>
  <si>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</si>
  <si>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</si>
  <si>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</si>
  <si>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</si>
  <si>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</si>
  <si>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</si>
  <si>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</si>
  <si>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</si>
  <si>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</si>
  <si>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</si>
  <si>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</si>
  <si>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</si>
  <si>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</si>
  <si>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</si>
  <si>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</si>
  <si>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</si>
  <si>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</si>
  <si>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</si>
  <si>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</si>
  <si>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</si>
  <si>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</si>
  <si>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</si>
  <si>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</si>
  <si>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</si>
  <si>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</si>
  <si>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</si>
  <si>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</si>
  <si>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</si>
  <si>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</si>
  <si>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</si>
  <si>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</si>
  <si>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</si>
  <si>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</si>
  <si>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</si>
  <si>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</si>
  <si>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</si>
  <si>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</si>
  <si>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</si>
  <si>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</si>
  <si>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</si>
  <si>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</si>
  <si>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</si>
  <si>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</si>
  <si>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</si>
  <si>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</si>
  <si>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</si>
  <si>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</si>
  <si>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</si>
  <si>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</si>
  <si>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</si>
  <si>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</si>
  <si>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</si>
  <si>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</si>
  <si>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</si>
  <si>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</si>
  <si>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</si>
  <si>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</si>
  <si>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</si>
  <si>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</si>
  <si>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</si>
  <si>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</si>
  <si>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</si>
  <si>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</si>
  <si>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</si>
  <si>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</si>
  <si>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</si>
  <si>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</si>
  <si>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</si>
  <si>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</si>
  <si>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</si>
  <si>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</si>
  <si>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</si>
  <si>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</si>
  <si>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</si>
  <si>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</si>
  <si>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</si>
  <si>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</si>
  <si>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</si>
  <si>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</si>
  <si>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</si>
  <si>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</si>
  <si>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</si>
  <si>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</si>
  <si>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</si>
  <si>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</si>
  <si>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</si>
  <si>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</si>
  <si>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</si>
  <si>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</si>
  <si>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</si>
  <si>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</si>
  <si>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</si>
  <si>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</si>
  <si>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</si>
  <si>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</si>
  <si>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</si>
  <si>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</si>
  <si>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</si>
  <si>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</si>
  <si>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</si>
  <si>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</si>
  <si>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</si>
  <si>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</si>
  <si>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</si>
  <si>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</si>
  <si>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</si>
  <si>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</si>
  <si>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</si>
  <si>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</si>
  <si>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</si>
  <si>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</si>
  <si>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</si>
  <si>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</si>
  <si>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</si>
  <si>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</si>
  <si>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</si>
  <si>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</si>
  <si>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</si>
  <si>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</si>
  <si>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</si>
  <si>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</si>
  <si>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</si>
  <si>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</si>
  <si>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</si>
  <si>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</si>
  <si>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</si>
  <si>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</si>
  <si>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</si>
  <si>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</si>
  <si>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</si>
  <si>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</si>
  <si>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</si>
  <si>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</si>
  <si>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</si>
  <si>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</si>
  <si>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</si>
  <si>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</si>
  <si>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</si>
  <si>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</si>
  <si>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</si>
  <si>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</si>
  <si>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</si>
  <si>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</si>
  <si>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</si>
  <si>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</si>
  <si>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</si>
  <si>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</si>
  <si>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</si>
  <si>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</si>
  <si>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</si>
  <si>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</si>
  <si>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</si>
  <si>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</si>
  <si>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</si>
  <si>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</si>
  <si>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</si>
  <si>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</si>
  <si>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</si>
  <si>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</si>
  <si>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</si>
  <si>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</si>
  <si>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</si>
  <si>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</si>
  <si>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</si>
  <si>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</si>
  <si>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</si>
  <si>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</si>
  <si>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</si>
  <si>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</si>
  <si>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</si>
  <si>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</si>
  <si>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</si>
  <si>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</si>
  <si>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</si>
  <si>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</si>
  <si>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</si>
  <si>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</si>
  <si>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</si>
  <si>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</si>
  <si>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</si>
  <si>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</si>
  <si>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</si>
  <si>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</si>
  <si>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</si>
  <si>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</si>
  <si>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</si>
  <si>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</si>
  <si>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</si>
  <si>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</si>
  <si>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</si>
  <si>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</si>
  <si>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</si>
  <si>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</si>
  <si>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</si>
  <si>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</si>
  <si>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</si>
  <si>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</si>
  <si>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</si>
  <si>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</si>
  <si>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</si>
  <si>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</si>
  <si>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</si>
  <si>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</si>
  <si>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</si>
  <si>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</si>
  <si>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</si>
  <si>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</si>
  <si>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</si>
  <si>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</si>
  <si>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</si>
  <si>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</si>
  <si>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</si>
  <si>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</si>
  <si>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</si>
  <si>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</si>
  <si>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</si>
  <si>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</si>
  <si>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</si>
  <si>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</si>
  <si>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</si>
  <si>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</si>
  <si>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</si>
  <si>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</si>
  <si>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</si>
  <si>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</si>
  <si>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</si>
  <si>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</si>
  <si>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</si>
  <si>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</si>
  <si>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</si>
  <si>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</si>
  <si>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</si>
  <si>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</si>
  <si>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</si>
  <si>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</si>
  <si>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</si>
  <si>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</si>
  <si>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</si>
  <si>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</si>
  <si>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</si>
  <si>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</si>
  <si>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</si>
  <si>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</si>
  <si>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</si>
  <si>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</si>
  <si>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</si>
  <si>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</si>
  <si>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</si>
  <si>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</si>
  <si>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</si>
  <si>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</si>
  <si>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</si>
  <si>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</si>
  <si>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</si>
  <si>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</si>
  <si>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</si>
  <si>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</si>
  <si>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</si>
  <si>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</si>
  <si>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</si>
  <si>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</si>
  <si>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</si>
  <si>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</si>
  <si>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</si>
  <si>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</si>
  <si>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</si>
  <si>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</si>
  <si>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</si>
  <si>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</si>
  <si>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</si>
  <si>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</si>
  <si>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</si>
  <si>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</si>
  <si>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</si>
  <si>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</si>
  <si>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</si>
  <si>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</si>
  <si>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</si>
  <si>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</si>
  <si>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</si>
  <si>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</si>
  <si>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</si>
  <si>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</si>
  <si>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</si>
  <si>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</si>
  <si>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</si>
  <si>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</si>
  <si>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</si>
  <si>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</si>
  <si>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</si>
  <si>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</si>
  <si>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</si>
  <si>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</si>
  <si>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</si>
  <si>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</si>
  <si>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</si>
  <si>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</si>
  <si>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</si>
  <si>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</si>
  <si>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</si>
  <si>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</si>
  <si>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</si>
  <si>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</si>
  <si>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</si>
  <si>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</si>
  <si>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</si>
  <si>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</si>
  <si>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</si>
  <si>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</si>
  <si>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</si>
  <si>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</si>
  <si>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</si>
  <si>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</si>
  <si>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</si>
  <si>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</si>
  <si>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</si>
  <si>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</si>
  <si>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</si>
  <si>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</si>
  <si>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</si>
  <si>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</si>
  <si>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</si>
  <si>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</si>
  <si>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</si>
  <si>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</si>
  <si>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</si>
  <si>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</si>
  <si>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</si>
  <si>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</si>
  <si>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</si>
  <si>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</si>
  <si>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</si>
  <si>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</si>
  <si>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</si>
  <si>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</si>
  <si>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</si>
  <si>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</si>
  <si>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</si>
  <si>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</si>
  <si>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</si>
  <si>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</si>
  <si>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</si>
  <si>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</si>
  <si>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</si>
  <si>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</si>
  <si>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</si>
  <si>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</si>
  <si>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</si>
  <si>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</si>
  <si>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</si>
  <si>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</si>
  <si>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</si>
  <si>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</si>
  <si>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</si>
  <si>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</si>
  <si>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</si>
  <si>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</si>
  <si>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</si>
  <si>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</si>
  <si>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</si>
  <si>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</si>
  <si>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</si>
  <si>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</si>
  <si>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</si>
  <si>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</si>
  <si>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</si>
  <si>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</si>
  <si>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</si>
  <si>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</si>
  <si>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</si>
  <si>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</si>
  <si>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</si>
  <si>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</si>
  <si>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</si>
  <si>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</si>
  <si>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</si>
  <si>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</si>
  <si>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</si>
  <si>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</si>
  <si>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</si>
  <si>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</si>
  <si>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</si>
  <si>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</si>
  <si>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</si>
  <si>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</si>
  <si>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</si>
  <si>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</si>
  <si>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</si>
  <si>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</si>
  <si>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</si>
  <si>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</si>
  <si>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</si>
  <si>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</si>
  <si>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</si>
  <si>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</si>
  <si>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</si>
  <si>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</si>
  <si>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</si>
  <si>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</si>
  <si>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</si>
  <si>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</si>
  <si>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</si>
  <si>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</si>
  <si>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</si>
  <si>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</si>
  <si>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</si>
  <si>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</si>
  <si>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</si>
  <si>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</si>
  <si>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</si>
  <si>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</si>
  <si>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</si>
  <si>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</si>
  <si>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</si>
  <si>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</si>
  <si>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</si>
  <si>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</si>
  <si>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</si>
  <si>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</si>
  <si>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</si>
  <si>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</si>
  <si>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</si>
  <si>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</si>
  <si>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</si>
  <si>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</si>
  <si>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</si>
  <si>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</si>
  <si>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</si>
  <si>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</si>
  <si>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</si>
  <si>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</si>
  <si>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</si>
  <si>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</si>
  <si>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</si>
  <si>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</si>
  <si>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</si>
  <si>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</si>
  <si>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</si>
  <si>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</si>
  <si>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</si>
  <si>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</si>
  <si>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</si>
  <si>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</si>
  <si>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</si>
  <si>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</si>
  <si>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</si>
  <si>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</si>
  <si>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</si>
  <si>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</si>
  <si>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</si>
  <si>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</si>
  <si>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</si>
  <si>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</si>
  <si>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</si>
  <si>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</si>
  <si>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</si>
  <si>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</si>
  <si>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</si>
  <si>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</si>
  <si>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</si>
  <si>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</si>
  <si>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</si>
  <si>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</si>
  <si>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</si>
  <si>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</si>
  <si>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</si>
  <si>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</si>
  <si>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</si>
  <si>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</si>
  <si>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</si>
  <si>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</si>
  <si>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</si>
  <si>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</si>
  <si>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</si>
  <si>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</si>
  <si>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</si>
  <si>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</si>
  <si>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</si>
  <si>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</si>
  <si>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</si>
  <si>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</si>
  <si>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</si>
  <si>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</si>
  <si>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</si>
  <si>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</si>
  <si>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</si>
  <si>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</si>
  <si>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</si>
  <si>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</si>
  <si>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</si>
  <si>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</si>
  <si>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</si>
  <si>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</si>
  <si>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</si>
  <si>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</si>
  <si>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</si>
  <si>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</si>
  <si>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</si>
  <si>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</si>
  <si>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</si>
  <si>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</si>
  <si>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</si>
  <si>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</si>
  <si>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</si>
  <si>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</si>
  <si>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</si>
  <si>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</si>
  <si>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</si>
  <si>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</si>
  <si>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</si>
  <si>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</si>
  <si>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</si>
  <si>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</si>
  <si>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</si>
  <si>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</si>
  <si>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</si>
  <si>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</si>
  <si>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</si>
  <si>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</si>
  <si>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</si>
  <si>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</si>
  <si>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</si>
  <si>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</si>
  <si>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</si>
  <si>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</si>
  <si>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</si>
  <si>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</si>
  <si>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</si>
  <si>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</si>
  <si>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</si>
  <si>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</si>
  <si>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</si>
  <si>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</si>
  <si>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</si>
  <si>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</si>
  <si>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</si>
  <si>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</si>
  <si>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</si>
  <si>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</si>
  <si>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</si>
  <si>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</si>
  <si>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</si>
  <si>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</si>
  <si>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</si>
  <si>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</si>
  <si>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</si>
  <si>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</si>
  <si>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</si>
  <si>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</si>
  <si>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</si>
  <si>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</si>
  <si>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</si>
  <si>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</si>
  <si>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</si>
  <si>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</si>
  <si>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</si>
  <si>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</si>
  <si>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</si>
  <si>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</si>
  <si>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</si>
  <si>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</si>
  <si>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</si>
  <si>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</si>
  <si>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</si>
  <si>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</si>
  <si>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</si>
  <si>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</si>
  <si>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</si>
  <si>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</si>
  <si>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</si>
  <si>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</si>
  <si>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</si>
  <si>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</si>
  <si>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</si>
  <si>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</si>
  <si>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</si>
  <si>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</si>
  <si>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</si>
  <si>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</si>
  <si>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</si>
  <si>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</si>
  <si>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</si>
  <si>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</si>
  <si>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</si>
  <si>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</si>
  <si>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</si>
  <si>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</si>
  <si>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</si>
  <si>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</si>
  <si>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</si>
  <si>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</si>
  <si>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</si>
  <si>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</si>
  <si>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</si>
  <si>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</si>
  <si>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</si>
  <si>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</si>
  <si>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</si>
  <si>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</si>
  <si>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</si>
  <si>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</si>
  <si>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</si>
  <si>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</si>
  <si>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</si>
  <si>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</si>
  <si>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</si>
  <si>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</si>
  <si>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</si>
  <si>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</si>
  <si>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</si>
  <si>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</si>
  <si>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</si>
  <si>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</si>
  <si>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</si>
  <si>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</si>
  <si>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</si>
  <si>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</si>
  <si>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</si>
  <si>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</si>
  <si>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</si>
  <si>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</si>
  <si>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</si>
  <si>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</si>
  <si>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</si>
  <si>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</si>
  <si>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</si>
  <si>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</si>
  <si>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</si>
  <si>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</si>
  <si>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</si>
  <si>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</si>
  <si>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</si>
  <si>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</si>
  <si>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</si>
  <si>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</si>
  <si>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</si>
  <si>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</si>
  <si>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</si>
  <si>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</si>
  <si>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</si>
  <si>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</si>
  <si>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</si>
  <si>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</si>
  <si>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</si>
  <si>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</si>
  <si>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</si>
  <si>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</si>
  <si>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</si>
  <si>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</si>
  <si>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</si>
  <si>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</si>
  <si>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</si>
  <si>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</si>
  <si>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</si>
  <si>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</si>
  <si>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</si>
  <si>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</si>
  <si>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</si>
  <si>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</si>
  <si>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</si>
  <si>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</si>
  <si>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</si>
  <si>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</si>
  <si>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</si>
  <si>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</si>
  <si>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</si>
  <si>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</si>
  <si>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</si>
  <si>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</si>
  <si>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</si>
  <si>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</si>
  <si>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</si>
  <si>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</si>
  <si>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</si>
  <si>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</si>
  <si>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</si>
  <si>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</si>
  <si>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</si>
  <si>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</si>
  <si>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</si>
  <si>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</si>
  <si>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</si>
  <si>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</si>
  <si>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</si>
  <si>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</si>
  <si>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</si>
  <si>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</si>
  <si>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</si>
  <si>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</si>
  <si>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</si>
  <si>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</si>
  <si>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</si>
  <si>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</si>
  <si>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</si>
  <si>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</si>
  <si>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</si>
  <si>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</si>
  <si>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</si>
  <si>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</si>
  <si>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</si>
  <si>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</si>
  <si>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</si>
  <si>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</si>
  <si>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</si>
  <si>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</si>
  <si>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</si>
  <si>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</si>
  <si>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</si>
  <si>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</si>
  <si>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</si>
  <si>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</si>
  <si>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</si>
  <si>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</si>
  <si>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</si>
  <si>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</si>
  <si>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</si>
  <si>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</si>
  <si>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</si>
  <si>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</si>
  <si>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</si>
  <si>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</si>
  <si>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</si>
  <si>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</si>
  <si>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</si>
  <si>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</si>
  <si>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</si>
  <si>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</si>
  <si>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</si>
  <si>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</si>
  <si>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</si>
  <si>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</si>
  <si>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</si>
  <si>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</si>
  <si>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</si>
  <si>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</si>
  <si>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</si>
  <si>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</si>
  <si>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</si>
  <si>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</si>
  <si>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</si>
  <si>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</si>
  <si>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</si>
  <si>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</si>
  <si>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</si>
  <si>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</si>
  <si>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</si>
  <si>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</si>
  <si>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</si>
  <si>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</si>
  <si>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</si>
  <si>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</si>
  <si>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</si>
  <si>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</si>
  <si>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</si>
  <si>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</si>
  <si>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</si>
  <si>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</si>
  <si>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</si>
  <si>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</si>
  <si>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</si>
  <si>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</si>
  <si>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</si>
  <si>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</si>
  <si>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</si>
  <si>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</si>
  <si>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</si>
  <si>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</si>
  <si>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</si>
  <si>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</si>
  <si>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</si>
  <si>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</si>
  <si>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</si>
  <si>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</si>
  <si>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</si>
  <si>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</si>
  <si>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</si>
  <si>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</si>
  <si>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</si>
  <si>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</si>
  <si>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</si>
  <si>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</si>
  <si>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</si>
  <si>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</si>
  <si>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</si>
  <si>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</si>
  <si>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</si>
  <si>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</si>
  <si>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</si>
  <si>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</si>
  <si>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</si>
  <si>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</si>
  <si>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</si>
  <si>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</si>
  <si>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</si>
  <si>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</si>
  <si>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</si>
  <si>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</si>
  <si>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</si>
  <si>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</si>
  <si>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</si>
  <si>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</si>
  <si>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</si>
  <si>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</si>
  <si>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</si>
  <si>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</si>
  <si>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</si>
  <si>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</si>
  <si>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</si>
  <si>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</si>
  <si>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</si>
  <si>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</si>
  <si>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</si>
  <si>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</si>
  <si>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</si>
  <si>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</si>
  <si>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</si>
  <si>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</si>
  <si>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</si>
  <si>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</si>
  <si>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</si>
  <si>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</si>
  <si>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</si>
  <si>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</si>
  <si>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</si>
  <si>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</si>
  <si>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</si>
  <si>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</si>
  <si>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</si>
  <si>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</si>
  <si>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</si>
  <si>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</si>
  <si>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</si>
  <si>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</si>
  <si>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</si>
  <si>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</si>
  <si>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</si>
  <si>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</si>
  <si>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</si>
  <si>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</si>
  <si>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</si>
  <si>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</si>
  <si>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</si>
  <si>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</si>
  <si>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</si>
  <si>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</si>
  <si>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</si>
  <si>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</si>
  <si>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</si>
  <si>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</si>
  <si>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</si>
  <si>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</si>
  <si>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</si>
  <si>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</si>
  <si>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</si>
  <si>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</si>
  <si>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</si>
  <si>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</si>
  <si>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</si>
  <si>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</si>
  <si>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</si>
  <si>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</si>
  <si>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</si>
  <si>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</si>
  <si>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</si>
  <si>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</si>
  <si>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</si>
  <si>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</si>
  <si>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</si>
  <si>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</si>
  <si>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</si>
  <si>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</si>
  <si>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</si>
  <si>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</si>
  <si>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</si>
  <si>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</si>
  <si>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</si>
  <si>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</si>
  <si>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</si>
  <si>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</si>
  <si>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</si>
  <si>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</si>
  <si>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</si>
  <si>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</si>
  <si>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</si>
  <si>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</si>
  <si>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</si>
  <si>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</si>
  <si>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</si>
  <si>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</si>
  <si>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</si>
  <si>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</si>
  <si>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</si>
  <si>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</si>
  <si>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</si>
  <si>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</si>
  <si>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</si>
  <si>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</si>
  <si>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</si>
  <si>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</si>
  <si>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</si>
  <si>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</si>
  <si>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</si>
  <si>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</si>
  <si>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</si>
  <si>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</si>
  <si>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</si>
  <si>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</si>
  <si>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</si>
  <si>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</si>
  <si>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</si>
  <si>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</si>
  <si>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</si>
  <si>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</si>
  <si>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</si>
  <si>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</si>
  <si>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</si>
  <si>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</si>
  <si>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</si>
  <si>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</si>
  <si>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</si>
  <si>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</si>
  <si>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</si>
  <si>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</si>
  <si>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</si>
  <si>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</si>
  <si>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</si>
  <si>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</si>
  <si>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</si>
  <si>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</si>
  <si>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</si>
  <si>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</si>
  <si>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</si>
  <si>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</si>
  <si>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</si>
  <si>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</si>
  <si>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</si>
  <si>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</si>
  <si>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</si>
  <si>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</si>
  <si>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</si>
  <si>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</si>
  <si>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</si>
  <si>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</si>
  <si>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</si>
  <si>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</si>
  <si>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</si>
  <si>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</si>
  <si>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</si>
  <si>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</si>
  <si>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</si>
  <si>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</si>
  <si>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</si>
  <si>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</si>
  <si>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</si>
  <si>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</si>
  <si>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</si>
  <si>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</si>
  <si>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</si>
  <si>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</si>
  <si>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</si>
  <si>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</si>
  <si>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</si>
  <si>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</si>
  <si>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</si>
  <si>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</si>
  <si>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</si>
  <si>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</si>
  <si>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</si>
  <si>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</si>
  <si>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</si>
  <si>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</si>
  <si>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</si>
  <si>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</si>
  <si>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</si>
  <si>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</si>
  <si>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</si>
  <si>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</si>
  <si>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</si>
  <si>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</si>
  <si>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</si>
  <si>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</si>
  <si>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</si>
  <si>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</si>
  <si>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</si>
  <si>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</si>
  <si>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</si>
  <si>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</si>
  <si>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</si>
  <si>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</si>
  <si>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</si>
  <si>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</si>
  <si>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</si>
  <si>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</si>
  <si>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</si>
  <si>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</si>
  <si>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</si>
  <si>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</si>
  <si>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</si>
  <si>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</si>
  <si>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</si>
  <si>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</si>
  <si>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</si>
  <si>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</si>
  <si>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</si>
  <si>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</si>
  <si>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</si>
  <si>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</si>
  <si>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</si>
  <si>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</si>
  <si>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</si>
  <si>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</si>
  <si>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</si>
  <si>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</si>
  <si>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</si>
  <si>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</si>
  <si>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</si>
  <si>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</si>
  <si>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</si>
  <si>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</si>
  <si>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</si>
  <si>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</si>
  <si>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</si>
  <si>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</si>
  <si>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</si>
  <si>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</si>
  <si>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</si>
  <si>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</si>
  <si>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</si>
  <si>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</si>
  <si>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</si>
  <si>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</si>
  <si>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</si>
  <si>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</si>
  <si>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</si>
  <si>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</si>
  <si>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</si>
  <si>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</si>
  <si>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</si>
  <si>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</si>
  <si>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</si>
  <si>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</si>
  <si>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</si>
  <si>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</si>
  <si>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</si>
  <si>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</si>
  <si>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</si>
  <si>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</si>
  <si>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</si>
  <si>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</si>
  <si>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</si>
  <si>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</si>
  <si>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</si>
  <si>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</si>
  <si>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</si>
  <si>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</si>
  <si>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</si>
  <si>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</si>
  <si>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</si>
  <si>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</si>
  <si>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</si>
  <si>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</si>
  <si>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</si>
  <si>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</si>
  <si>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</si>
  <si>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</si>
  <si>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</si>
  <si>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</si>
  <si>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</si>
  <si>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</si>
  <si>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</si>
  <si>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</si>
  <si>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</si>
  <si>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</si>
  <si>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</si>
  <si>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</si>
  <si>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</si>
  <si>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</si>
  <si>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</si>
  <si>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</si>
  <si>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</si>
  <si>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</si>
  <si>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</si>
  <si>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</si>
  <si>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</si>
  <si>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</si>
  <si>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</si>
  <si>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</si>
  <si>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</si>
  <si>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</si>
  <si>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</si>
  <si>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</si>
  <si>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</si>
  <si>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</si>
  <si>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</si>
  <si>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</si>
  <si>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</si>
  <si>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</si>
  <si>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</si>
  <si>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</si>
  <si>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</si>
  <si>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</si>
  <si>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</si>
  <si>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</si>
  <si>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</si>
  <si>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</si>
  <si>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</si>
  <si>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</si>
  <si>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</si>
  <si>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</si>
  <si>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</si>
  <si>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</si>
  <si>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</si>
  <si>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</si>
  <si>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</si>
  <si>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</si>
  <si>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</si>
  <si>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</si>
  <si>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</si>
  <si>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</si>
  <si>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</si>
  <si>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</si>
  <si>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</si>
  <si>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</si>
  <si>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</si>
  <si>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</si>
  <si>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</si>
  <si>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</si>
  <si>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</si>
  <si>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</si>
  <si>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</si>
  <si>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</si>
  <si>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</si>
  <si>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</si>
  <si>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</si>
  <si>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</si>
  <si>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</si>
  <si>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</si>
  <si>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</si>
  <si>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</si>
  <si>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</si>
  <si>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</si>
  <si>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</si>
  <si>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</si>
  <si>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</si>
  <si>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</si>
  <si>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</si>
  <si>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</si>
  <si>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</si>
  <si>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</si>
  <si>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</si>
  <si>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</si>
  <si>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</si>
  <si>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</si>
  <si>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</si>
  <si>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</si>
  <si>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</si>
  <si>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</si>
  <si>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</si>
  <si>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</si>
  <si>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</si>
  <si>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</si>
  <si>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</si>
  <si>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</si>
  <si>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</si>
  <si>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</si>
  <si>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</si>
  <si>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</si>
  <si>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</si>
  <si>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</si>
  <si>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</si>
  <si>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</si>
  <si>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</si>
  <si>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</si>
  <si>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</si>
  <si>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</si>
  <si>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</si>
  <si>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</si>
  <si>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</si>
  <si>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</si>
  <si>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</si>
  <si>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</si>
  <si>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</si>
  <si>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</si>
  <si>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</si>
  <si>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</si>
  <si>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</si>
  <si>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</si>
  <si>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</si>
  <si>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</si>
  <si>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</si>
  <si>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</si>
  <si>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</si>
  <si>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</si>
  <si>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</si>
  <si>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</si>
  <si>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</si>
  <si>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</si>
  <si>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</si>
  <si>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</si>
  <si>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</si>
  <si>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</si>
  <si>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</si>
  <si>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</si>
  <si>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</si>
  <si>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</si>
  <si>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</si>
  <si>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</si>
  <si>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</si>
  <si>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</si>
  <si>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</si>
  <si>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</si>
  <si>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</si>
  <si>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</si>
  <si>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</si>
  <si>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</si>
  <si>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</si>
  <si>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</si>
  <si>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</si>
  <si>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</si>
  <si>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</si>
  <si>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</si>
  <si>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</si>
  <si>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</si>
  <si>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</si>
  <si>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</si>
  <si>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</si>
  <si>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</si>
  <si>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</si>
  <si>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</si>
  <si>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</si>
  <si>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</si>
  <si>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</si>
  <si>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</si>
  <si>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</si>
  <si>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</si>
  <si>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</si>
  <si>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</si>
  <si>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</si>
  <si>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</si>
  <si>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</si>
  <si>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</si>
  <si>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</si>
  <si>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</si>
  <si>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</si>
  <si>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</si>
  <si>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</si>
  <si>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</si>
  <si>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</si>
  <si>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</si>
  <si>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</si>
  <si>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</si>
  <si>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</si>
  <si>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</si>
  <si>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</si>
  <si>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</si>
  <si>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</si>
  <si>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</si>
  <si>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</si>
  <si>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</si>
  <si>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</si>
  <si>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</si>
  <si>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</si>
  <si>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</si>
  <si>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</si>
  <si>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</si>
  <si>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</si>
  <si>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</si>
  <si>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</si>
  <si>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</si>
  <si>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</si>
  <si>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</si>
  <si>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</si>
  <si>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</si>
  <si>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</si>
  <si>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</si>
  <si>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</si>
  <si>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</si>
  <si>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</si>
  <si>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</si>
  <si>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</si>
  <si>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</si>
  <si>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</si>
  <si>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</si>
  <si>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</si>
  <si>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</si>
  <si>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</si>
  <si>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</si>
  <si>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</si>
  <si>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</si>
  <si>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</si>
  <si>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</si>
  <si>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</si>
  <si>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</si>
  <si>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</si>
  <si>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</si>
  <si>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</si>
  <si>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</si>
  <si>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</si>
  <si>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</si>
  <si>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</si>
  <si>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</si>
  <si>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</si>
  <si>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</si>
  <si>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</si>
  <si>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</si>
  <si>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</si>
  <si>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</si>
  <si>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</si>
  <si>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</si>
  <si>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</si>
  <si>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</si>
  <si>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</si>
  <si>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</si>
  <si>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</si>
  <si>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</si>
  <si>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</si>
  <si>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</si>
  <si>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</si>
  <si>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</si>
  <si>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</si>
  <si>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</si>
  <si>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</si>
  <si>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</si>
  <si>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</si>
  <si>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</si>
  <si>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</si>
  <si>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</si>
  <si>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</si>
  <si>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</si>
  <si>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</si>
  <si>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</si>
  <si>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</si>
  <si>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</si>
  <si>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</si>
  <si>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</si>
  <si>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</si>
  <si>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</si>
  <si>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</si>
  <si>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</si>
  <si>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</si>
  <si>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</si>
  <si>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</si>
  <si>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</si>
  <si>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</si>
  <si>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</si>
  <si>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</si>
  <si>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</si>
  <si>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</si>
  <si>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</si>
  <si>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</si>
  <si>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</si>
  <si>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</si>
  <si>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</si>
  <si>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</si>
  <si>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</si>
  <si>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</si>
  <si>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</si>
  <si>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</si>
  <si>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</si>
  <si>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</si>
  <si>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</si>
  <si>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</si>
  <si>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</si>
  <si>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</si>
  <si>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</si>
  <si>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</si>
  <si>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</si>
  <si>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</si>
  <si>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</si>
  <si>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</si>
  <si>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</si>
  <si>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</si>
  <si>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</si>
  <si>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</si>
  <si>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</si>
  <si>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</si>
  <si>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</si>
  <si>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</si>
  <si>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</si>
  <si>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</si>
  <si>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</si>
  <si>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</si>
  <si>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</si>
  <si>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</si>
  <si>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</si>
  <si>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</si>
  <si>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</si>
  <si>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</si>
  <si>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</si>
  <si>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</si>
  <si>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</si>
  <si>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</si>
  <si>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</si>
  <si>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</si>
  <si>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</si>
  <si>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</si>
  <si>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</si>
  <si>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</si>
  <si>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</si>
  <si>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</si>
  <si>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</si>
  <si>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</si>
  <si>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</si>
  <si>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</si>
  <si>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</si>
  <si>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</si>
  <si>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</si>
  <si>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</si>
  <si>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</si>
  <si>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</si>
  <si>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</si>
  <si>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</si>
  <si>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</si>
  <si>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</si>
  <si>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</si>
  <si>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</si>
  <si>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</si>
  <si>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</si>
  <si>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</si>
  <si>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</si>
  <si>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</si>
  <si>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</si>
  <si>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</si>
  <si>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</si>
  <si>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</si>
  <si>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</si>
  <si>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</si>
  <si>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</si>
  <si>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</si>
  <si>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</si>
  <si>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</si>
  <si>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</si>
  <si>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</si>
  <si>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</si>
  <si>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</si>
  <si>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</si>
  <si>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</si>
  <si>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</si>
  <si>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</si>
  <si>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</si>
  <si>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</si>
  <si>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</si>
  <si>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</si>
  <si>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</si>
  <si>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</si>
  <si>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</si>
  <si>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</si>
  <si>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</si>
  <si>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</si>
  <si>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</si>
  <si>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</si>
  <si>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</si>
  <si>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</si>
  <si>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</si>
  <si>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</si>
  <si>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</si>
  <si>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</si>
  <si>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</si>
  <si>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</si>
  <si>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</si>
  <si>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</si>
  <si>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</si>
  <si>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</si>
  <si>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</si>
  <si>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</si>
  <si>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</si>
  <si>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</si>
  <si>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</si>
  <si>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</si>
  <si>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</si>
  <si>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</si>
  <si>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</si>
  <si>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</si>
  <si>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</si>
  <si>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</si>
  <si>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</si>
  <si>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</si>
  <si>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</si>
  <si>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</si>
  <si>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</si>
  <si>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</si>
  <si>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</si>
  <si>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</si>
  <si>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</si>
  <si>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</si>
  <si>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</si>
  <si>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</si>
  <si>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</si>
  <si>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</si>
  <si>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</si>
  <si>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</si>
  <si>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</si>
  <si>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</si>
  <si>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</si>
  <si>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</si>
  <si>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</si>
  <si>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</si>
  <si>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</si>
  <si>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</si>
  <si>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</si>
  <si>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</si>
  <si>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</si>
  <si>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</si>
  <si>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</si>
  <si>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</si>
  <si>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</si>
  <si>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</si>
  <si>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</si>
  <si>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</si>
  <si>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</si>
  <si>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</si>
  <si>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</si>
  <si>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</si>
  <si>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</si>
  <si>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</si>
  <si>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</si>
  <si>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</si>
  <si>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</si>
  <si>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</si>
  <si>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</si>
  <si>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</si>
  <si>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</si>
  <si>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</si>
  <si>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</si>
  <si>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</si>
  <si>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</si>
  <si>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</si>
  <si>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</si>
  <si>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</si>
  <si>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</si>
  <si>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</si>
  <si>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</si>
  <si>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</si>
  <si>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</si>
  <si>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</si>
  <si>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</si>
  <si>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</si>
  <si>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</si>
  <si>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</si>
  <si>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</si>
  <si>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</si>
  <si>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</si>
  <si>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</si>
  <si>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</si>
  <si>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</si>
  <si>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</si>
  <si>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</si>
  <si>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</si>
  <si>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</si>
  <si>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</si>
  <si>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</si>
  <si>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</si>
  <si>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</si>
  <si>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</si>
  <si>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</si>
  <si>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</si>
  <si>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</si>
  <si>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</si>
  <si>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</si>
  <si>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</si>
  <si>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</si>
  <si>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</si>
  <si>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</si>
  <si>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</si>
  <si>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</si>
  <si>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</si>
  <si>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</si>
  <si>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</si>
  <si>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</si>
  <si>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</si>
  <si>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</si>
  <si>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</si>
  <si>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</si>
  <si>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</si>
  <si>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</si>
  <si>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</si>
  <si>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</si>
  <si>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</si>
  <si>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</si>
  <si>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</si>
  <si>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</si>
  <si>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</si>
  <si>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</si>
  <si>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</si>
  <si>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</si>
  <si>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</si>
  <si>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</si>
  <si>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</si>
  <si>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</si>
  <si>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</si>
  <si>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</si>
  <si>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</si>
  <si>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</si>
  <si>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</si>
  <si>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</si>
  <si>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</si>
  <si>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</si>
  <si>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</si>
  <si>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</si>
  <si>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</si>
  <si>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</si>
  <si>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</si>
  <si>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</si>
  <si>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</si>
  <si>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</si>
  <si>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</si>
  <si>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</si>
  <si>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</si>
  <si>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</si>
  <si>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</si>
  <si>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</si>
  <si>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</si>
  <si>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</si>
  <si>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</si>
  <si>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</si>
  <si>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</si>
  <si>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</si>
  <si>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</si>
  <si>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</si>
  <si>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</si>
  <si>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</si>
  <si>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</si>
  <si>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</si>
  <si>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</si>
  <si>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</si>
  <si>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</si>
  <si>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</si>
  <si>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</si>
  <si>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</si>
  <si>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</si>
  <si>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</si>
  <si>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</si>
  <si>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</si>
  <si>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</si>
  <si>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</si>
  <si>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</si>
  <si>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</si>
  <si>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</si>
  <si>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</si>
  <si>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</si>
  <si>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</si>
  <si>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</si>
  <si>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</si>
  <si>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</si>
  <si>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</si>
  <si>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</si>
  <si>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</si>
  <si>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</si>
  <si>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</si>
  <si>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</si>
  <si>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</si>
  <si>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</si>
  <si>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</si>
  <si>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</si>
  <si>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</si>
  <si>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</si>
  <si>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</si>
  <si>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</si>
  <si>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</si>
  <si>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</si>
  <si>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</si>
  <si>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</si>
  <si>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</si>
  <si>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</si>
  <si>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</si>
  <si>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</si>
  <si>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</si>
  <si>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</si>
  <si>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</si>
  <si>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</si>
  <si>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</si>
  <si>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</si>
  <si>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</si>
  <si>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</si>
  <si>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</si>
  <si>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</si>
  <si>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</si>
  <si>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</si>
  <si>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</si>
  <si>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</si>
  <si>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</si>
  <si>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</si>
  <si>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</si>
  <si>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</si>
  <si>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</si>
  <si>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</si>
  <si>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</si>
  <si>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</si>
  <si>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</si>
  <si>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</si>
  <si>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</si>
  <si>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</si>
  <si>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</si>
  <si>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</si>
  <si>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</si>
  <si>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</si>
  <si>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</si>
  <si>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</si>
  <si>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</si>
  <si>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</si>
  <si>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</si>
  <si>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</si>
  <si>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</si>
  <si>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</si>
  <si>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</si>
  <si>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</si>
  <si>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</si>
  <si>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</si>
  <si>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</si>
  <si>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</si>
  <si>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</si>
  <si>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</si>
  <si>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</si>
  <si>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</si>
  <si>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</si>
  <si>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</si>
  <si>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</si>
  <si>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</si>
  <si>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</si>
  <si>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</si>
  <si>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</si>
  <si>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</si>
  <si>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</si>
  <si>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</si>
  <si>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</si>
  <si>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</si>
  <si>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</si>
  <si>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</si>
  <si>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</si>
  <si>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</si>
  <si>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</si>
  <si>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</si>
  <si>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</si>
  <si>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</si>
  <si>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</si>
  <si>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</si>
  <si>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</si>
  <si>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</si>
  <si>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</si>
  <si>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</si>
  <si>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</si>
  <si>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</si>
  <si>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</si>
  <si>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</si>
  <si>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</si>
  <si>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</si>
  <si>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</si>
  <si>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</si>
  <si>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</si>
  <si>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</si>
  <si>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</si>
  <si>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</si>
  <si>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</si>
  <si>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</si>
  <si>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</si>
  <si>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</si>
  <si>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</si>
  <si>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</si>
  <si>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</si>
  <si>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</si>
  <si>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</si>
  <si>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</si>
  <si>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</si>
  <si>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</si>
  <si>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</si>
  <si>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</si>
  <si>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</si>
  <si>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</si>
  <si>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</si>
  <si>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</si>
  <si>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</si>
  <si>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</si>
  <si>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</si>
  <si>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</si>
  <si>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</si>
  <si>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</si>
  <si>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</si>
  <si>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</si>
  <si>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</si>
  <si>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</si>
  <si>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</si>
  <si>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</si>
  <si>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</si>
  <si>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</si>
  <si>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</si>
  <si>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</si>
  <si>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</si>
  <si>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</si>
  <si>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</si>
  <si>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</si>
  <si>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</si>
  <si>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</si>
  <si>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</si>
  <si>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</si>
  <si>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</si>
  <si>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</si>
  <si>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</si>
  <si>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</si>
  <si>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</si>
  <si>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</si>
  <si>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</si>
  <si>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</si>
  <si>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</si>
  <si>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</si>
  <si>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</si>
  <si>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</si>
  <si>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</si>
  <si>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</si>
  <si>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</si>
  <si>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</si>
  <si>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</si>
  <si>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</si>
  <si>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</si>
  <si>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</si>
  <si>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</si>
  <si>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</si>
  <si>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</si>
  <si>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</si>
  <si>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</si>
  <si>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</si>
  <si>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</si>
  <si>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</si>
  <si>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</si>
  <si>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</si>
  <si>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</si>
  <si>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</si>
  <si>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</si>
  <si>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</si>
  <si>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</si>
  <si>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</si>
  <si>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</si>
  <si>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</si>
  <si>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</si>
  <si>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</si>
  <si>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</si>
  <si>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</si>
  <si>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</si>
  <si>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</si>
  <si>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</si>
  <si>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</si>
  <si>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</si>
  <si>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</si>
  <si>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</si>
  <si>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</si>
  <si>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</si>
  <si>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</si>
  <si>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</si>
  <si>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</si>
  <si>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</si>
  <si>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</si>
  <si>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</si>
  <si>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</si>
  <si>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</si>
  <si>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</si>
  <si>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</si>
  <si>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</si>
  <si>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</si>
  <si>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</si>
  <si>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</si>
  <si>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</si>
  <si>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</si>
  <si>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</si>
  <si>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</si>
  <si>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</si>
  <si>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</si>
  <si>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</si>
  <si>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</si>
  <si>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</si>
  <si>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</si>
  <si>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</si>
  <si>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</si>
  <si>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</si>
  <si>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</si>
  <si>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</si>
  <si>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</si>
  <si>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</si>
  <si>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</si>
  <si>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</si>
  <si>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</si>
  <si>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</si>
  <si>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</si>
  <si>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</si>
  <si>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</si>
  <si>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</si>
  <si>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</si>
  <si>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</si>
  <si>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</si>
  <si>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</si>
  <si>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</si>
  <si>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</si>
  <si>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</si>
  <si>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</si>
  <si>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</si>
  <si>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</si>
  <si>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</si>
  <si>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</si>
  <si>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</si>
  <si>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</si>
  <si>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</si>
  <si>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</si>
  <si>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</si>
  <si>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</si>
  <si>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</si>
  <si>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</si>
  <si>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</si>
  <si>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</si>
  <si>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</si>
  <si>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</si>
  <si>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</si>
  <si>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</si>
  <si>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</si>
  <si>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</si>
  <si>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</si>
  <si>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</si>
  <si>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</si>
  <si>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</si>
  <si>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</si>
  <si>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</si>
  <si>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</si>
  <si>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</si>
  <si>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</si>
  <si>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</si>
  <si>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</si>
  <si>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</si>
  <si>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</si>
  <si>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</si>
  <si>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</si>
  <si>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</si>
  <si>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</si>
  <si>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</si>
  <si>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</si>
  <si>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</si>
  <si>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</si>
  <si>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</si>
  <si>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</si>
  <si>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</si>
  <si>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</si>
  <si>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</si>
  <si>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</si>
  <si>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</si>
  <si>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</si>
  <si>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</si>
  <si>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</si>
  <si>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</si>
  <si>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</si>
  <si>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</si>
  <si>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</si>
  <si>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</si>
  <si>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</si>
  <si>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</si>
  <si>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</si>
  <si>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</si>
  <si>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</si>
  <si>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</si>
  <si>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</si>
  <si>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</si>
  <si>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</si>
  <si>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</si>
  <si>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</si>
  <si>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</si>
  <si>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</si>
  <si>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</si>
  <si>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</si>
  <si>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</si>
  <si>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</si>
  <si>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</si>
  <si>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</si>
  <si>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</si>
  <si>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</si>
  <si>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</si>
  <si>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</si>
  <si>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</si>
  <si>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</si>
  <si>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</si>
  <si>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</si>
  <si>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</si>
  <si>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</si>
  <si>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</si>
  <si>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</si>
  <si>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</si>
  <si>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</si>
  <si>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</si>
  <si>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</si>
  <si>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</si>
  <si>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</si>
  <si>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</si>
  <si>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</si>
  <si>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</si>
  <si>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</si>
  <si>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</si>
  <si>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</si>
  <si>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</si>
  <si>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</si>
  <si>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</si>
  <si>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</si>
  <si>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</si>
  <si>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</si>
  <si>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</si>
  <si>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</si>
  <si>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</si>
  <si>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</si>
  <si>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</si>
  <si>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</si>
  <si>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</si>
  <si>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</si>
  <si>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</si>
  <si>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</si>
  <si>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</si>
  <si>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</si>
  <si>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</si>
  <si>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</si>
  <si>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</si>
  <si>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</si>
  <si>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</si>
  <si>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</si>
  <si>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</si>
  <si>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</si>
  <si>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</si>
  <si>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</si>
  <si>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</si>
  <si>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</si>
  <si>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</si>
  <si>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</si>
  <si>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</si>
  <si>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</si>
  <si>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</si>
  <si>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</si>
  <si>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</si>
  <si>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</si>
  <si>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</si>
  <si>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</si>
  <si>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</si>
  <si>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</si>
  <si>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</si>
  <si>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</si>
  <si>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</si>
  <si>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</si>
  <si>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</si>
  <si>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</si>
  <si>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</si>
  <si>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</si>
  <si>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</si>
  <si>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</si>
  <si>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</si>
  <si>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</si>
  <si>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</si>
  <si>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</si>
  <si>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</si>
  <si>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</si>
  <si>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</si>
  <si>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</si>
  <si>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</si>
  <si>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</si>
  <si>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</si>
  <si>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</si>
  <si>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</si>
  <si>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</si>
  <si>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</si>
  <si>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</si>
  <si>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</si>
  <si>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</si>
  <si>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</si>
  <si>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</si>
  <si>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</si>
  <si>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</si>
  <si>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</si>
  <si>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</si>
  <si>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</si>
  <si>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</si>
  <si>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</si>
  <si>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</si>
  <si>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</si>
  <si>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</si>
  <si>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</si>
  <si>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</si>
  <si>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</si>
  <si>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</si>
  <si>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</si>
  <si>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</si>
  <si>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</si>
  <si>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</si>
  <si>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</si>
  <si>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</si>
  <si>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</si>
  <si>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</si>
  <si>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</si>
  <si>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</si>
  <si>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</si>
  <si>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</si>
  <si>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</si>
  <si>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</si>
  <si>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</si>
  <si>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</si>
  <si>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</si>
  <si>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</si>
  <si>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</si>
  <si>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</si>
  <si>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</si>
  <si>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</si>
  <si>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</si>
  <si>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</si>
  <si>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</si>
  <si>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</si>
  <si>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</si>
  <si>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</si>
  <si>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</si>
  <si>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</si>
  <si>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</si>
  <si>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</si>
  <si>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</si>
  <si>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</si>
  <si>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</si>
  <si>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</si>
  <si>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</si>
  <si>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</si>
  <si>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</si>
  <si>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</si>
  <si>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</si>
  <si>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</si>
  <si>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</si>
  <si>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</si>
  <si>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</si>
  <si>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</si>
  <si>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</si>
  <si>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</si>
  <si>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</si>
  <si>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</si>
  <si>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</si>
  <si>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</si>
  <si>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</si>
  <si>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</si>
  <si>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</si>
  <si>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</si>
  <si>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</si>
  <si>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</si>
  <si>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</si>
  <si>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</si>
  <si>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</si>
  <si>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</si>
  <si>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</si>
  <si>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</si>
  <si>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</si>
  <si>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</si>
  <si>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</si>
  <si>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</si>
  <si>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</si>
  <si>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</si>
  <si>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</si>
  <si>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</si>
  <si>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</si>
  <si>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</si>
  <si>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</si>
  <si>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</si>
  <si>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</si>
  <si>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</si>
  <si>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</si>
  <si>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</si>
  <si>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</si>
  <si>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</si>
  <si>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</si>
  <si>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</si>
  <si>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</si>
  <si>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</si>
  <si>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</si>
  <si>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</si>
  <si>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</si>
  <si>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</si>
  <si>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</si>
  <si>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</si>
  <si>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</si>
  <si>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</si>
  <si>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</si>
  <si>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</si>
  <si>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</si>
  <si>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</si>
  <si>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</si>
  <si>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</si>
  <si>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</si>
  <si>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</si>
  <si>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</si>
  <si>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</si>
  <si>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</si>
  <si>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</si>
  <si>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</si>
  <si>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</si>
  <si>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</si>
  <si>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</si>
  <si>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</si>
  <si>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</si>
  <si>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</si>
  <si>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</si>
  <si>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</si>
  <si>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</si>
  <si>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</si>
  <si>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</si>
  <si>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</si>
  <si>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</si>
  <si>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</si>
  <si>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</si>
  <si>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</si>
  <si>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</si>
  <si>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</si>
  <si>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</si>
  <si>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</si>
  <si>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</si>
  <si>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</si>
  <si>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</si>
  <si>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</si>
  <si>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</si>
  <si>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</si>
  <si>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</si>
  <si>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</si>
  <si>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</si>
  <si>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</si>
  <si>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</si>
  <si>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</si>
  <si>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</si>
  <si>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</si>
  <si>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</si>
  <si>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</si>
  <si>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</si>
  <si>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</si>
  <si>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</si>
  <si>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</si>
  <si>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</si>
  <si>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</si>
  <si>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</si>
  <si>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</si>
  <si>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</si>
  <si>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</si>
  <si>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</si>
  <si>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</si>
  <si>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</si>
  <si>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</si>
  <si>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</si>
  <si>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</si>
  <si>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</si>
  <si>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</si>
  <si>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</si>
  <si>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</si>
  <si>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</si>
  <si>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</si>
  <si>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</si>
  <si>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</si>
  <si>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</si>
  <si>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</si>
  <si>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</si>
  <si>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</si>
  <si>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</si>
  <si>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</si>
  <si>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</si>
  <si>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</si>
  <si>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</si>
  <si>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</si>
  <si>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</si>
  <si>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</si>
  <si>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</si>
  <si>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</si>
  <si>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</si>
  <si>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</si>
  <si>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</si>
  <si>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</si>
  <si>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</si>
  <si>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</si>
  <si>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</si>
  <si>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</si>
  <si>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</si>
  <si>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</si>
  <si>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</si>
  <si>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</si>
  <si>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</si>
  <si>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</si>
  <si>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</si>
  <si>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</si>
  <si>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</si>
  <si>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</si>
  <si>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</si>
  <si>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</si>
  <si>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</si>
  <si>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</si>
  <si>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</si>
  <si>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</si>
  <si>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</si>
  <si>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</si>
  <si>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</si>
  <si>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</si>
  <si>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</si>
  <si>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</si>
  <si>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</si>
  <si>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</si>
  <si>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</si>
  <si>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</si>
  <si>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</si>
  <si>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</si>
  <si>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</si>
  <si>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</si>
  <si>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</si>
  <si>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</si>
  <si>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</si>
  <si>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</si>
  <si>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</si>
  <si>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</si>
  <si>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</si>
  <si>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</si>
  <si>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</si>
  <si>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</si>
  <si>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</si>
  <si>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</si>
  <si>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</si>
  <si>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</si>
  <si>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</si>
  <si>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</si>
  <si>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</si>
  <si>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</si>
  <si>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</si>
  <si>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</si>
  <si>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</si>
  <si>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</si>
  <si>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</si>
  <si>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</si>
  <si>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</si>
  <si>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</si>
  <si>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</si>
  <si>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</si>
  <si>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</si>
  <si>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</si>
  <si>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</si>
  <si>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</si>
  <si>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</si>
  <si>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</si>
  <si>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</si>
  <si>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</si>
  <si>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</si>
  <si>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</si>
  <si>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</si>
  <si>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</si>
  <si>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</si>
  <si>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</si>
  <si>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</si>
  <si>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</si>
  <si>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</si>
  <si>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</si>
  <si>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</si>
  <si>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</si>
  <si>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</si>
  <si>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</si>
  <si>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</si>
  <si>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</si>
  <si>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</si>
  <si>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</si>
  <si>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</si>
  <si>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</si>
  <si>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</si>
  <si>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</si>
  <si>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</si>
  <si>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</si>
  <si>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</si>
  <si>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</si>
  <si>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</si>
  <si>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</si>
  <si>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</si>
  <si>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</si>
  <si>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</si>
  <si>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</si>
  <si>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</si>
  <si>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</si>
  <si>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</si>
  <si>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</si>
  <si>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</si>
  <si>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</si>
  <si>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</si>
  <si>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</si>
  <si>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</si>
  <si>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</si>
  <si>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</si>
  <si>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</si>
  <si>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</si>
  <si>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</si>
  <si>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</si>
  <si>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</si>
  <si>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</si>
  <si>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</si>
  <si>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</si>
  <si>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</si>
  <si>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</si>
  <si>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</si>
  <si>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</si>
  <si>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</si>
  <si>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</si>
  <si>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</si>
  <si>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</si>
  <si>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</si>
  <si>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</si>
  <si>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</si>
  <si>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</si>
  <si>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</si>
  <si>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</si>
  <si>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</si>
  <si>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</si>
  <si>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</si>
  <si>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</si>
  <si>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</si>
  <si>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</si>
  <si>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</si>
  <si>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</si>
  <si>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</si>
  <si>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</si>
  <si>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</si>
  <si>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</si>
  <si>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</si>
  <si>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</si>
  <si>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</si>
  <si>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</si>
  <si>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</si>
  <si>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</si>
  <si>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</si>
  <si>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</si>
  <si>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</si>
  <si>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</si>
  <si>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</si>
  <si>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</si>
  <si>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</si>
  <si>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</si>
  <si>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</si>
  <si>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</si>
  <si>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</si>
  <si>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</si>
  <si>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</si>
  <si>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</si>
  <si>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</si>
  <si>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</si>
  <si>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</si>
  <si>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</si>
  <si>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</si>
  <si>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</si>
  <si>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</si>
  <si>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</si>
  <si>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</si>
  <si>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</si>
  <si>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</si>
  <si>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</si>
  <si>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</si>
  <si>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</si>
  <si>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</si>
  <si>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</si>
  <si>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</si>
  <si>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</si>
  <si>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</si>
  <si>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</si>
  <si>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</si>
  <si>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</si>
  <si>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</si>
  <si>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</si>
  <si>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</si>
  <si>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</si>
  <si>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</si>
  <si>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</si>
  <si>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</si>
  <si>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</si>
  <si>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</si>
  <si>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</si>
  <si>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</si>
  <si>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</si>
  <si>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</si>
  <si>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</si>
  <si>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</si>
  <si>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</si>
  <si>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</si>
  <si>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</si>
  <si>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</si>
  <si>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</si>
  <si>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</si>
  <si>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</si>
  <si>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</si>
  <si>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</si>
  <si>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</si>
  <si>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</si>
  <si>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</si>
  <si>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</si>
  <si>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</si>
  <si>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</si>
  <si>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</si>
  <si>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</si>
  <si>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</si>
  <si>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</si>
  <si>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</si>
  <si>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</si>
  <si>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</si>
  <si>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</si>
  <si>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</si>
  <si>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</si>
  <si>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</si>
  <si>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</si>
  <si>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</si>
  <si>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</si>
  <si>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</si>
  <si>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</si>
  <si>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</si>
  <si>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</si>
  <si>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</si>
  <si>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</si>
  <si>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</si>
  <si>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</si>
  <si>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</si>
  <si>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</si>
  <si>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</si>
  <si>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</si>
  <si>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</si>
  <si>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</si>
  <si>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</si>
  <si>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</si>
  <si>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</si>
  <si>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</si>
  <si>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</si>
  <si>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</si>
  <si>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</si>
  <si>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</si>
  <si>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</si>
  <si>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</si>
  <si>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</si>
  <si>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</si>
  <si>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</si>
  <si>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</si>
  <si>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</si>
  <si>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</si>
  <si>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</si>
  <si>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</si>
  <si>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</si>
  <si>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</si>
  <si>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</si>
  <si>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</si>
  <si>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</si>
  <si>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</si>
  <si>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</si>
  <si>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</si>
  <si>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</si>
  <si>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</si>
  <si>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</si>
  <si>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</si>
  <si>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</si>
  <si>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</si>
  <si>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</si>
  <si>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</si>
  <si>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</si>
  <si>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</si>
  <si>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</si>
  <si>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</si>
  <si>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</si>
  <si>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</si>
  <si>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</si>
  <si>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</si>
  <si>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</si>
  <si>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</si>
  <si>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</si>
  <si>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</si>
  <si>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</si>
  <si>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</si>
  <si>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</si>
  <si>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</si>
  <si>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</si>
  <si>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</si>
  <si>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</si>
  <si>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</si>
  <si>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</si>
  <si>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</si>
  <si>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</si>
  <si>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</si>
  <si>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</si>
  <si>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</si>
  <si>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</si>
  <si>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</si>
  <si>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</si>
  <si>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</si>
  <si>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</si>
  <si>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</si>
  <si>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</si>
  <si>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</si>
  <si>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</si>
  <si>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</si>
  <si>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</si>
  <si>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</si>
  <si>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</si>
  <si>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</si>
  <si>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</si>
  <si>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</si>
  <si>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</si>
  <si>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</si>
  <si>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</si>
  <si>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</si>
  <si>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</si>
  <si>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</si>
  <si>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</si>
  <si>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</si>
  <si>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</si>
  <si>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</si>
  <si>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</si>
  <si>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</si>
  <si>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</si>
  <si>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</si>
  <si>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</si>
  <si>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</si>
  <si>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</si>
  <si>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</si>
  <si>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</si>
  <si>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</si>
  <si>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</si>
  <si>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</si>
  <si>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</si>
  <si>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</si>
  <si>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</si>
  <si>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</si>
  <si>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</si>
  <si>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</si>
  <si>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</si>
  <si>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</si>
  <si>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</si>
  <si>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</si>
  <si>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</si>
  <si>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</si>
  <si>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</si>
  <si>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</si>
  <si>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</si>
  <si>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</si>
  <si>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</si>
  <si>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</si>
  <si>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</si>
  <si>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</si>
  <si>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</si>
  <si>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</si>
  <si>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</si>
  <si>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</si>
  <si>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</si>
  <si>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</si>
  <si>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</si>
  <si>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</si>
  <si>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</si>
  <si>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</si>
  <si>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</si>
  <si>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</si>
  <si>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</si>
  <si>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</si>
  <si>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</si>
  <si>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</si>
  <si>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</si>
  <si>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</si>
  <si>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</si>
  <si>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</si>
  <si>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</si>
  <si>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</si>
  <si>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</si>
  <si>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</si>
  <si>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</si>
  <si>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</si>
  <si>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</si>
  <si>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</si>
  <si>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</si>
  <si>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</si>
  <si>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</si>
  <si>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</si>
  <si>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</si>
  <si>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</si>
  <si>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</si>
  <si>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</si>
  <si>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</si>
  <si>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</si>
  <si>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</si>
  <si>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</si>
  <si>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</si>
  <si>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</si>
  <si>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</si>
  <si>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</si>
  <si>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</si>
  <si>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</si>
  <si>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</si>
  <si>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</si>
  <si>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</si>
  <si>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</si>
  <si>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</si>
  <si>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</si>
  <si>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</si>
  <si>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</si>
  <si>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</si>
  <si>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</si>
  <si>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</si>
  <si>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</si>
  <si>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</si>
  <si>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</si>
  <si>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</si>
  <si>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</si>
  <si>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</si>
  <si>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</si>
  <si>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</si>
  <si>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</si>
  <si>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</si>
  <si>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</si>
  <si>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</si>
  <si>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</si>
  <si>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</si>
  <si>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</si>
  <si>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</si>
  <si>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</si>
  <si>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</si>
  <si>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</si>
  <si>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</si>
  <si>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</si>
  <si>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</si>
  <si>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</si>
  <si>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</si>
  <si>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</si>
  <si>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</si>
  <si>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</si>
  <si>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</si>
  <si>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</si>
  <si>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</si>
  <si>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</si>
  <si>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</si>
  <si>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</si>
  <si>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</si>
  <si>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</si>
  <si>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</si>
  <si>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</si>
  <si>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</si>
  <si>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</si>
  <si>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</si>
  <si>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</si>
  <si>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</si>
  <si>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</si>
  <si>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</si>
  <si>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</si>
  <si>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</si>
  <si>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</si>
  <si>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</si>
  <si>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</si>
  <si>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</si>
  <si>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</si>
  <si>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</si>
  <si>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</si>
  <si>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</si>
  <si>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</si>
  <si>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</si>
  <si>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</si>
  <si>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</si>
  <si>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</si>
  <si>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</si>
  <si>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</si>
  <si>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</si>
  <si>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</si>
  <si>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</si>
  <si>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</si>
  <si>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</si>
  <si>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</si>
  <si>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</si>
  <si>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</si>
  <si>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</si>
  <si>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</si>
  <si>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</si>
  <si>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</si>
  <si>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</si>
  <si>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</si>
  <si>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</si>
  <si>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</si>
  <si>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</si>
  <si>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</si>
  <si>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</si>
  <si>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</si>
  <si>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</si>
  <si>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</si>
  <si>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</si>
  <si>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</si>
  <si>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</si>
  <si>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</si>
  <si>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</si>
  <si>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</si>
  <si>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</si>
  <si>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</si>
  <si>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</si>
  <si>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</si>
  <si>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</si>
  <si>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</si>
  <si>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</si>
  <si>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</si>
  <si>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</si>
  <si>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</si>
  <si>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</si>
  <si>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</si>
  <si>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</si>
  <si>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</si>
  <si>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</si>
  <si>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</si>
  <si>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</si>
  <si>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</si>
  <si>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</si>
  <si>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</si>
  <si>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</si>
  <si>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</si>
  <si>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</si>
  <si>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</si>
  <si>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</si>
  <si>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</si>
  <si>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</si>
  <si>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</si>
  <si>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</si>
  <si>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</si>
  <si>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</si>
  <si>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</si>
  <si>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</si>
  <si>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</si>
  <si>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</si>
  <si>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</si>
  <si>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</si>
  <si>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</si>
  <si>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</si>
  <si>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</si>
  <si>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</si>
  <si>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</si>
  <si>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</si>
  <si>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</si>
  <si>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</si>
  <si>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</si>
  <si>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</si>
  <si>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</si>
  <si>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</si>
  <si>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</si>
  <si>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</si>
  <si>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</si>
  <si>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</si>
  <si>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</si>
  <si>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</si>
  <si>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</si>
  <si>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</si>
  <si>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</si>
  <si>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</si>
  <si>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</si>
  <si>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</si>
  <si>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</si>
  <si>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</si>
  <si>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</si>
  <si>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</si>
  <si>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</si>
  <si>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</si>
  <si>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</si>
  <si>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</si>
  <si>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</si>
  <si>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</si>
  <si>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</si>
  <si>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</si>
  <si>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</si>
  <si>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</si>
  <si>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</si>
  <si>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</si>
  <si>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</si>
  <si>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</si>
  <si>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</si>
  <si>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</si>
  <si>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</si>
  <si>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</si>
  <si>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</si>
  <si>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</si>
  <si>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</si>
  <si>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</si>
  <si>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</si>
  <si>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</si>
  <si>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</si>
  <si>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</si>
  <si>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</si>
  <si>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</si>
  <si>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</si>
  <si>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</si>
  <si>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</si>
  <si>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</si>
  <si>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</si>
  <si>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</si>
  <si>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</si>
  <si>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</si>
  <si>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</si>
  <si>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</si>
  <si>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</si>
  <si>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</si>
  <si>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</si>
  <si>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</si>
  <si>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</si>
  <si>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</si>
  <si>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</si>
  <si>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</si>
  <si>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</si>
  <si>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</si>
  <si>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</si>
  <si>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</si>
  <si>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</si>
  <si>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</si>
  <si>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</si>
  <si>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</si>
  <si>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</si>
  <si>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</si>
  <si>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</si>
  <si>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</si>
  <si>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</si>
  <si>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</si>
  <si>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</si>
  <si>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</si>
  <si>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</si>
  <si>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</si>
  <si>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</si>
  <si>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</si>
  <si>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</si>
  <si>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</si>
  <si>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</si>
  <si>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</si>
  <si>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</si>
  <si>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</si>
  <si>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</si>
  <si>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</si>
  <si>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</si>
  <si>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</si>
  <si>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</si>
  <si>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</si>
  <si>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</si>
  <si>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</si>
  <si>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</si>
  <si>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</si>
  <si>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</si>
  <si>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</si>
  <si>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</si>
  <si>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</si>
  <si>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</si>
  <si>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</si>
  <si>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</si>
  <si>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</si>
  <si>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</si>
  <si>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</si>
  <si>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</si>
  <si>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</si>
  <si>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</si>
  <si>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</si>
  <si>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</si>
  <si>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</si>
  <si>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</si>
  <si>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</si>
  <si>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</si>
  <si>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</si>
  <si>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</si>
  <si>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</si>
  <si>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</si>
  <si>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</si>
  <si>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</si>
  <si>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</si>
  <si>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</si>
  <si>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</si>
  <si>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</si>
  <si>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</si>
  <si>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</si>
  <si>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</si>
  <si>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</si>
  <si>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</si>
  <si>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</si>
  <si>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</si>
  <si>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</si>
  <si>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</si>
  <si>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</si>
  <si>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</si>
  <si>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</si>
  <si>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</si>
  <si>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</si>
  <si>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</si>
  <si>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</si>
  <si>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</si>
  <si>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</si>
  <si>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</si>
  <si>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</si>
  <si>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</si>
  <si>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</si>
  <si>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</si>
  <si>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</si>
  <si>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</si>
  <si>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</si>
  <si>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</si>
  <si>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</si>
  <si>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</si>
  <si>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</si>
  <si>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</si>
  <si>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</si>
  <si>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</si>
  <si>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</si>
  <si>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</si>
  <si>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</si>
  <si>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</si>
  <si>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</si>
  <si>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</si>
  <si>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</si>
  <si>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</si>
  <si>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</si>
  <si>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</si>
  <si>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</si>
  <si>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</si>
  <si>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</si>
  <si>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</si>
  <si>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</si>
  <si>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</si>
  <si>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</si>
  <si>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</si>
  <si>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</si>
  <si>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</si>
  <si>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</si>
  <si>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</si>
  <si>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</si>
  <si>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</si>
  <si>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</si>
  <si>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</si>
  <si>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</si>
  <si>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</si>
  <si>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</si>
  <si>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</si>
  <si>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</si>
  <si>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</si>
  <si>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</si>
  <si>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</si>
  <si>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</si>
  <si>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</si>
  <si>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</si>
  <si>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</si>
  <si>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</si>
  <si>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</si>
  <si>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</si>
  <si>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</si>
  <si>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</si>
  <si>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</si>
  <si>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</si>
  <si>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</si>
  <si>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</si>
  <si>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</si>
  <si>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</si>
  <si>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</si>
  <si>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</si>
  <si>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</si>
  <si>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</si>
  <si>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</si>
  <si>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</si>
  <si>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</si>
  <si>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</si>
  <si>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</si>
  <si>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</si>
  <si>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</si>
  <si>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</si>
  <si>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</si>
  <si>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</si>
  <si>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</si>
  <si>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</si>
  <si>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</si>
  <si>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</si>
  <si>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</si>
  <si>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</si>
  <si>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</si>
  <si>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</si>
  <si>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</si>
  <si>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</si>
  <si>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</si>
  <si>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</si>
  <si>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</si>
  <si>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</si>
  <si>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</si>
  <si>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</si>
  <si>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</si>
  <si>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</si>
  <si>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</si>
  <si>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</si>
  <si>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</si>
  <si>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</si>
  <si>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</si>
  <si>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</si>
  <si>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</si>
  <si>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</si>
  <si>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</si>
  <si>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</si>
  <si>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</si>
  <si>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</si>
  <si>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</si>
  <si>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</si>
  <si>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</si>
  <si>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</si>
  <si>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</si>
  <si>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</si>
  <si>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</si>
  <si>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</si>
  <si>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</si>
  <si>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</si>
  <si>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</si>
  <si>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</si>
  <si>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</si>
  <si>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</si>
  <si>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</si>
  <si>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</si>
  <si>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</si>
  <si>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</si>
  <si>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</si>
  <si>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</si>
  <si>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</si>
  <si>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</si>
  <si>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</si>
  <si>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</si>
  <si>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</si>
  <si>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</si>
  <si>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</si>
  <si>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</si>
  <si>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</si>
  <si>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</si>
  <si>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</si>
  <si>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</si>
  <si>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</si>
  <si>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</si>
  <si>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</si>
  <si>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</si>
  <si>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</si>
  <si>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</si>
  <si>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</si>
  <si>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</si>
  <si>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</si>
  <si>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</si>
  <si>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</si>
  <si>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</si>
  <si>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</si>
  <si>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</si>
  <si>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</si>
  <si>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</si>
  <si>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</si>
  <si>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</si>
  <si>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</si>
  <si>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</si>
  <si>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</si>
  <si>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</si>
  <si>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</si>
  <si>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</si>
  <si>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</si>
  <si>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</si>
  <si>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</si>
  <si>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</si>
  <si>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</si>
  <si>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</si>
  <si>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</si>
  <si>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</si>
  <si>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</si>
  <si>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</si>
  <si>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</si>
  <si>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</si>
  <si>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</si>
  <si>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</si>
  <si>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</si>
  <si>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</si>
  <si>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</si>
  <si>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</si>
  <si>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</si>
  <si>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</si>
  <si>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</si>
  <si>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</si>
  <si>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</si>
  <si>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</si>
  <si>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</si>
  <si>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</si>
  <si>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</si>
  <si>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</si>
  <si>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</si>
  <si>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</si>
  <si>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</si>
  <si>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</si>
  <si>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</si>
  <si>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</si>
  <si>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</si>
  <si>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</si>
  <si>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</si>
  <si>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</si>
  <si>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</si>
  <si>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</si>
  <si>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</si>
  <si>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</si>
  <si>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</si>
  <si>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</si>
  <si>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</si>
  <si>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</si>
  <si>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</si>
  <si>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</si>
  <si>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</si>
  <si>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</si>
  <si>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</si>
  <si>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</si>
  <si>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</si>
  <si>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</si>
  <si>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</si>
  <si>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</si>
  <si>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</si>
  <si>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</si>
  <si>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</si>
  <si>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</si>
  <si>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</si>
  <si>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</si>
  <si>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</si>
  <si>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</si>
  <si>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</si>
  <si>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</si>
  <si>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</si>
  <si>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</si>
  <si>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</si>
  <si>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</si>
  <si>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</si>
  <si>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</si>
  <si>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</si>
  <si>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</si>
  <si>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</si>
  <si>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</si>
  <si>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</si>
  <si>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</si>
  <si>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</si>
  <si>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</si>
  <si>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</si>
  <si>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</si>
  <si>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</si>
  <si>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</si>
  <si>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</si>
  <si>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</si>
  <si>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</si>
  <si>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</si>
  <si>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</si>
  <si>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</si>
  <si>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</si>
  <si>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</si>
  <si>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</si>
  <si>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</si>
  <si>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</si>
  <si>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</si>
  <si>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</si>
  <si>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</si>
  <si>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</si>
  <si>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</si>
  <si>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</si>
  <si>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</si>
  <si>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</si>
  <si>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</si>
  <si>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</si>
  <si>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</si>
  <si>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</si>
  <si>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</si>
  <si>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</si>
  <si>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</si>
  <si>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</si>
  <si>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</si>
  <si>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</si>
  <si>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</si>
  <si>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</si>
  <si>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</si>
  <si>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</si>
  <si>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</si>
  <si>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</si>
  <si>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</si>
  <si>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</si>
  <si>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</si>
  <si>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</si>
  <si>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</si>
  <si>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</si>
  <si>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</si>
  <si>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</si>
  <si>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</si>
  <si>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</si>
  <si>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</si>
  <si>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</si>
  <si>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</si>
  <si>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</si>
  <si>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</si>
  <si>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</si>
  <si>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</si>
  <si>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</si>
  <si>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</si>
  <si>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</si>
  <si>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</si>
  <si>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</si>
  <si>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</si>
  <si>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</si>
  <si>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</si>
  <si>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</si>
  <si>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</si>
  <si>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</si>
  <si>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</si>
  <si>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</si>
  <si>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</si>
  <si>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</si>
  <si>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</si>
  <si>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</si>
  <si>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</si>
  <si>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</si>
  <si>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</si>
  <si>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</si>
  <si>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</si>
  <si>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</si>
  <si>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</si>
  <si>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</si>
  <si>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</si>
  <si>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</si>
  <si>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</si>
  <si>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</si>
  <si>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</si>
  <si>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</si>
  <si>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</si>
  <si>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</si>
  <si>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</si>
  <si>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</si>
  <si>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</si>
  <si>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</si>
  <si>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</si>
  <si>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</si>
  <si>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</si>
  <si>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</si>
  <si>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</si>
  <si>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</si>
  <si>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</si>
  <si>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</si>
  <si>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</si>
  <si>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</si>
  <si>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</si>
  <si>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</si>
  <si>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</si>
  <si>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</si>
  <si>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</si>
  <si>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</si>
  <si>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</si>
  <si>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</si>
  <si>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</si>
  <si>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</si>
  <si>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</si>
  <si>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</si>
  <si>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</si>
  <si>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</si>
  <si>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</si>
  <si>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</si>
  <si>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</si>
  <si>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</si>
  <si>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</si>
  <si>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</si>
  <si>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</si>
  <si>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</si>
  <si>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</si>
  <si>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</si>
  <si>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</si>
  <si>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</si>
  <si>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</si>
  <si>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</si>
  <si>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</si>
  <si>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</si>
  <si>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</si>
  <si>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</si>
  <si>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</si>
  <si>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</si>
  <si>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</si>
  <si>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</si>
  <si>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</si>
  <si>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</si>
  <si>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</si>
  <si>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</si>
  <si>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</si>
  <si>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</si>
  <si>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</si>
  <si>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</si>
  <si>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</si>
  <si>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</si>
  <si>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</si>
  <si>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</si>
  <si>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</si>
  <si>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</si>
  <si>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</si>
  <si>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</si>
  <si>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</si>
  <si>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</si>
  <si>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</si>
  <si>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</si>
  <si>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</si>
  <si>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</si>
  <si>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</si>
  <si>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</si>
  <si>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</si>
  <si>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</si>
  <si>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</si>
  <si>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</si>
  <si>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</si>
  <si>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</si>
  <si>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</si>
  <si>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</si>
  <si>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</si>
  <si>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</si>
  <si>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</si>
  <si>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</si>
  <si>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</si>
  <si>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</si>
  <si>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</si>
  <si>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</si>
  <si>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</si>
  <si>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</si>
  <si>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</si>
  <si>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</si>
  <si>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</si>
  <si>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</si>
  <si>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</si>
  <si>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</si>
  <si>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</si>
  <si>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</si>
  <si>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</si>
  <si>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</si>
  <si>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</si>
  <si>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</si>
  <si>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</si>
  <si>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</si>
  <si>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</si>
  <si>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</si>
  <si>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</si>
  <si>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</si>
  <si>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</si>
  <si>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</si>
  <si>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</si>
  <si>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</si>
  <si>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</si>
  <si>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</si>
  <si>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</si>
  <si>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</si>
  <si>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</si>
  <si>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</si>
  <si>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</si>
  <si>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</si>
  <si>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</si>
  <si>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</si>
  <si>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</si>
  <si>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</si>
  <si>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</si>
  <si>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</si>
  <si>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</si>
  <si>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</si>
  <si>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</si>
  <si>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</si>
  <si>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</si>
  <si>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</si>
  <si>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</si>
  <si>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</si>
  <si>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</si>
  <si>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</si>
  <si>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</si>
  <si>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</si>
  <si>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</si>
  <si>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</si>
  <si>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</si>
  <si>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</si>
  <si>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</si>
  <si>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</si>
  <si>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</si>
  <si>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</si>
  <si>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</si>
  <si>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</si>
  <si>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</si>
  <si>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</si>
  <si>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</si>
  <si>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</si>
  <si>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</si>
  <si>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</si>
  <si>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</si>
  <si>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</si>
  <si>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</si>
  <si>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</si>
  <si>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</si>
  <si>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</si>
  <si>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</si>
  <si>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</si>
  <si>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</si>
  <si>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</si>
  <si>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</si>
  <si>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</si>
  <si>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</si>
  <si>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</si>
  <si>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</si>
  <si>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</si>
  <si>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</si>
  <si>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</si>
  <si>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</si>
  <si>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</si>
  <si>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</si>
  <si>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</si>
  <si>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</si>
  <si>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</si>
  <si>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</si>
  <si>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</si>
  <si>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</si>
  <si>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</si>
  <si>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</si>
  <si>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</si>
  <si>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</si>
  <si>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</si>
  <si>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</si>
  <si>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</si>
  <si>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</si>
  <si>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</si>
  <si>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</si>
  <si>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</si>
  <si>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</si>
  <si>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</si>
  <si>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</si>
  <si>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</si>
  <si>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</si>
  <si>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</si>
  <si>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</si>
  <si>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</si>
  <si>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</si>
  <si>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</si>
  <si>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</si>
  <si>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</si>
  <si>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</si>
  <si>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</si>
  <si>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</si>
  <si>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</si>
  <si>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</si>
  <si>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</si>
  <si>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</si>
  <si>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</si>
  <si>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</si>
  <si>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</si>
  <si>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</si>
  <si>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</si>
  <si>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</si>
  <si>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</si>
  <si>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</si>
  <si>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</si>
  <si>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</si>
  <si>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</si>
  <si>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</si>
  <si>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</si>
  <si>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</si>
  <si>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</si>
  <si>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</si>
  <si>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</si>
  <si>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</si>
  <si>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</si>
  <si>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</si>
  <si>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</si>
  <si>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</si>
  <si>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</si>
  <si>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</si>
  <si>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</si>
  <si>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</si>
  <si>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</si>
  <si>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</si>
  <si>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</si>
  <si>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</si>
  <si>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</si>
  <si>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</si>
  <si>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</si>
  <si>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</si>
  <si>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</si>
  <si>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</si>
  <si>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</si>
  <si>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</si>
  <si>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</si>
  <si>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</si>
  <si>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</si>
  <si>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</si>
  <si>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</si>
  <si>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</si>
  <si>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</si>
  <si>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</si>
  <si>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</si>
  <si>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</si>
  <si>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</si>
  <si>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</si>
  <si>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</si>
  <si>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</si>
  <si>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</si>
  <si>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</si>
  <si>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</si>
  <si>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</si>
  <si>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</si>
  <si>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</si>
  <si>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</si>
  <si>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</si>
  <si>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</si>
  <si>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</si>
  <si>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</si>
  <si>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</si>
  <si>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</si>
  <si>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</si>
  <si>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</si>
  <si>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</si>
  <si>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</si>
  <si>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</si>
  <si>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</si>
  <si>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</si>
  <si>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</si>
  <si>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</si>
  <si>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</si>
  <si>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</si>
  <si>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</si>
  <si>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</si>
  <si>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</si>
  <si>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</si>
  <si>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</si>
  <si>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</si>
  <si>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</si>
  <si>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</si>
  <si>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</si>
  <si>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</si>
  <si>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</si>
  <si>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</si>
  <si>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</si>
  <si>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</si>
  <si>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</si>
  <si>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</si>
  <si>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</si>
  <si>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</si>
  <si>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</si>
  <si>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</si>
  <si>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</si>
  <si>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</si>
  <si>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</si>
  <si>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</si>
  <si>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</si>
  <si>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</si>
  <si>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</si>
  <si>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</si>
  <si>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</si>
  <si>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</si>
  <si>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</si>
  <si>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</si>
  <si>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</si>
  <si>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</si>
  <si>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</si>
  <si>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</si>
  <si>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</si>
  <si>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</si>
  <si>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</si>
  <si>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</si>
  <si>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</si>
  <si>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</si>
  <si>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</si>
  <si>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</si>
  <si>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</si>
  <si>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</si>
  <si>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</si>
  <si>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</si>
  <si>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</si>
  <si>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</si>
  <si>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</si>
  <si>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</si>
  <si>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</si>
  <si>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</si>
  <si>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</si>
  <si>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</si>
  <si>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</si>
  <si>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</si>
  <si>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</si>
  <si>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</si>
  <si>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</si>
  <si>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</si>
  <si>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</si>
  <si>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</si>
  <si>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</si>
  <si>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</si>
  <si>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</si>
  <si>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</si>
  <si>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</si>
  <si>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</si>
  <si>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</si>
  <si>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</si>
  <si>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</si>
  <si>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</si>
  <si>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</si>
  <si>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</si>
  <si>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</si>
  <si>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</si>
  <si>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</si>
  <si>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</si>
  <si>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</si>
  <si>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</si>
  <si>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</si>
  <si>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</si>
  <si>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</si>
  <si>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</si>
  <si>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</si>
  <si>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</si>
  <si>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</si>
  <si>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</si>
  <si>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</si>
  <si>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</si>
  <si>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</si>
  <si>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</si>
  <si>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</si>
  <si>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</si>
  <si>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</si>
  <si>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</si>
  <si>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</si>
  <si>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</si>
  <si>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</si>
  <si>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</si>
  <si>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</si>
  <si>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</si>
  <si>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</si>
  <si>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</si>
  <si>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</si>
  <si>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</si>
  <si>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</si>
  <si>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</si>
  <si>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</si>
  <si>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</si>
  <si>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</si>
  <si>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</si>
  <si>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</si>
  <si>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</si>
  <si>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</si>
  <si>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</si>
  <si>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</si>
  <si>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</si>
  <si>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</si>
  <si>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</si>
  <si>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</si>
  <si>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</si>
  <si>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</si>
  <si>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</si>
  <si>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</si>
  <si>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</si>
  <si>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</si>
  <si>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</si>
  <si>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</si>
  <si>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</si>
  <si>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</si>
  <si>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</si>
  <si>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</si>
  <si>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</si>
  <si>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</si>
  <si>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</si>
  <si>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</si>
  <si>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</si>
  <si>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</si>
  <si>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</si>
  <si>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</si>
  <si>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</si>
  <si>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</si>
  <si>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</si>
  <si>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</si>
  <si>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</si>
  <si>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</si>
  <si>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</si>
  <si>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</si>
  <si>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</si>
  <si>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</si>
  <si>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</si>
  <si>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</si>
  <si>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</si>
  <si>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</si>
  <si>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</si>
  <si>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</si>
  <si>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</si>
  <si>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</si>
  <si>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</si>
  <si>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</si>
  <si>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</si>
  <si>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</si>
  <si>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</si>
  <si>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</si>
  <si>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</si>
  <si>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</si>
  <si>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</si>
  <si>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</si>
  <si>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</si>
  <si>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</si>
  <si>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</si>
  <si>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</si>
  <si>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</si>
  <si>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</si>
  <si>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</si>
  <si>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</si>
  <si>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</si>
  <si>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</si>
  <si>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</si>
  <si>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</si>
  <si>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</si>
  <si>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</si>
  <si>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</si>
  <si>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</si>
  <si>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</si>
  <si>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</si>
  <si>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</si>
  <si>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</si>
  <si>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</si>
  <si>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</si>
  <si>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</si>
  <si>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</si>
  <si>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</si>
  <si>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</si>
  <si>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</si>
  <si>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</si>
  <si>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</si>
  <si>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</si>
  <si>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</si>
  <si>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</si>
  <si>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</si>
  <si>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</si>
  <si>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</si>
  <si>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</si>
  <si>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</si>
  <si>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</si>
  <si>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</si>
  <si>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</si>
  <si>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</si>
  <si>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</si>
  <si>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</si>
  <si>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</si>
  <si>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</si>
  <si>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</si>
  <si>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</si>
  <si>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</si>
  <si>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</si>
  <si>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</si>
  <si>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</si>
  <si>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</si>
  <si>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</si>
  <si>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</si>
  <si>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</si>
  <si>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</si>
  <si>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</si>
  <si>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</si>
  <si>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</si>
  <si>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</si>
  <si>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</si>
  <si>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</si>
  <si>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</si>
  <si>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</si>
  <si>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</si>
  <si>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</si>
  <si>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</si>
  <si>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</si>
  <si>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</si>
  <si>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</si>
  <si>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</si>
  <si>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</si>
  <si>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</si>
  <si>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</si>
  <si>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</si>
  <si>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</si>
  <si>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</si>
  <si>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</si>
  <si>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</si>
  <si>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</si>
  <si>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</si>
  <si>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</si>
  <si>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</si>
  <si>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</si>
  <si>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</si>
  <si>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</si>
  <si>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</si>
  <si>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</si>
  <si>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</si>
  <si>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</si>
  <si>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</si>
  <si>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</si>
  <si>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</si>
  <si>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</si>
  <si>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</si>
  <si>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</si>
  <si>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</si>
  <si>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</si>
  <si>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</si>
  <si>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</si>
  <si>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</si>
  <si>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</si>
  <si>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</si>
  <si>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</si>
  <si>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</si>
  <si>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</si>
  <si>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</si>
  <si>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</si>
  <si>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</si>
  <si>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</si>
  <si>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</si>
  <si>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</si>
  <si>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</si>
  <si>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</si>
  <si>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</si>
  <si>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</si>
  <si>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</si>
  <si>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</si>
  <si>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</si>
  <si>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</si>
  <si>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</si>
  <si>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</si>
  <si>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</si>
  <si>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</si>
  <si>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</si>
  <si>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</si>
  <si>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</si>
  <si>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</si>
  <si>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</si>
  <si>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</si>
  <si>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</si>
  <si>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</si>
  <si>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</si>
  <si>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</si>
  <si>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</si>
  <si>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</si>
  <si>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</si>
  <si>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</si>
  <si>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</si>
  <si>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</si>
  <si>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</si>
  <si>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</si>
  <si>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</si>
  <si>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</si>
  <si>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</si>
  <si>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</si>
  <si>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</si>
  <si>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</si>
  <si>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</si>
  <si>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</si>
  <si>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</si>
  <si>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</si>
  <si>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</si>
  <si>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</si>
  <si>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</si>
  <si>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</si>
  <si>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</si>
  <si>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</si>
  <si>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</si>
  <si>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</si>
  <si>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</si>
  <si>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</si>
  <si>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</si>
  <si>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</si>
  <si>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</si>
  <si>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</si>
  <si>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</si>
  <si>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</si>
  <si>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</si>
  <si>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</si>
  <si>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</si>
  <si>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</si>
  <si>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</si>
  <si>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</si>
  <si>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</si>
  <si>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</si>
  <si>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</si>
  <si>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</si>
  <si>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</si>
  <si>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</si>
  <si>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</si>
  <si>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</si>
  <si>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</si>
  <si>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</si>
  <si>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</si>
  <si>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</si>
  <si>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</si>
  <si>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</si>
  <si>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</si>
  <si>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</si>
  <si>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</si>
  <si>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</si>
  <si>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</si>
  <si>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</si>
  <si>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</si>
  <si>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</si>
  <si>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</si>
  <si>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</si>
  <si>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</si>
  <si>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</si>
  <si>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</si>
  <si>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</si>
  <si>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</si>
  <si>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</si>
  <si>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</si>
  <si>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</si>
  <si>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</si>
  <si>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</si>
  <si>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</si>
  <si>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</si>
  <si>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</si>
  <si>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</si>
  <si>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</si>
  <si>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</si>
  <si>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</si>
  <si>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</si>
  <si>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</si>
  <si>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</si>
  <si>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</si>
  <si>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</si>
  <si>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</si>
  <si>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</si>
  <si>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</si>
  <si>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</si>
  <si>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</si>
  <si>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</si>
  <si>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</si>
  <si>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</si>
  <si>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</si>
  <si>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</si>
  <si>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</si>
  <si>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</si>
  <si>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</si>
  <si>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</si>
  <si>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</si>
  <si>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</si>
  <si>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</si>
  <si>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</si>
  <si>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</si>
  <si>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</si>
  <si>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</si>
  <si>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</si>
  <si>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</si>
  <si>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</si>
  <si>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</si>
  <si>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</si>
  <si>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</si>
  <si>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</si>
  <si>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</si>
  <si>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</si>
  <si>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</si>
  <si>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</si>
  <si>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</si>
  <si>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</si>
  <si>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</si>
  <si>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</si>
  <si>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</si>
  <si>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</si>
  <si>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</si>
  <si>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</si>
  <si>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</si>
  <si>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</si>
  <si>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</si>
  <si>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</si>
  <si>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</si>
  <si>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</si>
  <si>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</si>
  <si>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</si>
  <si>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</si>
  <si>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</si>
  <si>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</si>
  <si>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</si>
  <si>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</si>
  <si>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</si>
  <si>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</si>
  <si>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</si>
  <si>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</si>
  <si>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</si>
  <si>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</si>
  <si>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</si>
  <si>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</si>
  <si>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</si>
  <si>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</si>
  <si>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</si>
  <si>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</si>
  <si>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</si>
  <si>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</si>
  <si>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</si>
  <si>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</si>
  <si>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</si>
  <si>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</si>
  <si>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</si>
  <si>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</si>
  <si>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</si>
  <si>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</si>
  <si>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</si>
  <si>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</si>
  <si>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</si>
  <si>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</si>
  <si>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</si>
  <si>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</si>
  <si>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</si>
  <si>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</si>
  <si>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</si>
  <si>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</si>
  <si>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</si>
  <si>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</si>
  <si>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</si>
  <si>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</si>
  <si>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</si>
  <si>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</si>
  <si>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</si>
  <si>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</si>
  <si>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</si>
  <si>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</si>
  <si>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</si>
  <si>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</si>
  <si>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</si>
  <si>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</si>
  <si>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</si>
  <si>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</si>
  <si>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</si>
  <si>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</si>
  <si>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</si>
  <si>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</si>
  <si>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</si>
  <si>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</si>
  <si>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</si>
  <si>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</si>
  <si>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</si>
  <si>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</si>
  <si>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</si>
  <si>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</si>
  <si>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</si>
  <si>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</si>
  <si>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</si>
  <si>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</si>
  <si>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</si>
  <si>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</si>
  <si>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</si>
  <si>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</si>
  <si>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</si>
  <si>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</si>
  <si>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</si>
  <si>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</si>
  <si>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</si>
  <si>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</si>
  <si>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</si>
  <si>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</si>
  <si>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</si>
  <si>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</si>
  <si>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</si>
  <si>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</si>
  <si>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</si>
  <si>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</si>
  <si>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</si>
  <si>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</si>
  <si>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</si>
  <si>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</si>
  <si>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</si>
  <si>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</si>
  <si>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</si>
  <si>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</si>
  <si>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</si>
  <si>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</si>
  <si>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</si>
  <si>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</si>
  <si>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</si>
  <si>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</si>
  <si>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</si>
  <si>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</si>
  <si>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</si>
  <si>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</si>
  <si>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</si>
  <si>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</si>
  <si>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</si>
  <si>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</si>
  <si>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</si>
  <si>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</si>
  <si>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</si>
  <si>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</si>
  <si>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</si>
  <si>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</si>
  <si>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</si>
  <si>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</si>
  <si>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</si>
  <si>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</si>
  <si>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</si>
  <si>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</si>
  <si>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</si>
  <si>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</si>
  <si>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</si>
  <si>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</si>
  <si>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</si>
  <si>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</si>
  <si>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</si>
  <si>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</si>
  <si>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</si>
  <si>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</si>
  <si>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</si>
  <si>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</si>
  <si>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</si>
  <si>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</si>
  <si>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</si>
  <si>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</si>
  <si>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</si>
  <si>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</si>
  <si>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</si>
  <si>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</si>
  <si>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</si>
  <si>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</si>
  <si>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</si>
  <si>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</si>
  <si>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</si>
  <si>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</si>
  <si>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</si>
  <si>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</si>
  <si>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</si>
  <si>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</si>
  <si>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</si>
  <si>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</si>
  <si>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</si>
  <si>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</si>
  <si>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</si>
  <si>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</si>
  <si>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</si>
  <si>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</si>
  <si>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</si>
  <si>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</si>
  <si>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</si>
  <si>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</si>
  <si>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</si>
  <si>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</si>
  <si>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</si>
  <si>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</si>
  <si>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</si>
  <si>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</si>
  <si>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</si>
  <si>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</si>
  <si>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</si>
  <si>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</si>
  <si>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</si>
  <si>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</si>
  <si>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</si>
  <si>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</si>
  <si>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</si>
  <si>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</si>
  <si>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</si>
  <si>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</si>
  <si>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</si>
  <si>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</si>
  <si>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</si>
  <si>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</si>
  <si>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</si>
  <si>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</si>
  <si>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</si>
  <si>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</si>
  <si>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</si>
  <si>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</si>
  <si>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</si>
  <si>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</si>
  <si>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</si>
  <si>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</si>
  <si>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</si>
  <si>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</si>
  <si>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</si>
  <si>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</si>
  <si>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</si>
  <si>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</si>
  <si>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</si>
  <si>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</si>
  <si>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</si>
  <si>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</si>
  <si>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</si>
  <si>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</si>
  <si>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</si>
  <si>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</si>
  <si>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</si>
  <si>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</si>
  <si>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</si>
  <si>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</si>
  <si>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</si>
  <si>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</si>
  <si>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</si>
  <si>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</si>
  <si>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</si>
  <si>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</si>
  <si>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</si>
  <si>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</si>
  <si>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</si>
  <si>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</si>
  <si>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</si>
  <si>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</si>
  <si>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</si>
  <si>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</si>
  <si>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</si>
  <si>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</si>
  <si>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</si>
  <si>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</si>
  <si>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</si>
  <si>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</si>
  <si>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</si>
  <si>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</si>
  <si>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</si>
  <si>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</si>
  <si>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</si>
  <si>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</si>
  <si>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</si>
  <si>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</si>
  <si>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</si>
  <si>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</si>
  <si>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</si>
  <si>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</si>
  <si>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</si>
  <si>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</si>
  <si>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</si>
  <si>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</si>
  <si>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</si>
  <si>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</si>
  <si>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</si>
  <si>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</si>
  <si>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</si>
  <si>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</si>
  <si>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</si>
  <si>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</si>
  <si>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</si>
  <si>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</si>
  <si>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</si>
  <si>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</si>
  <si>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</si>
  <si>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</si>
  <si>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</si>
  <si>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</si>
  <si>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</si>
  <si>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</si>
  <si>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</si>
  <si>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</si>
  <si>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</si>
  <si>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</si>
  <si>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</si>
  <si>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</si>
  <si>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</si>
  <si>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</si>
  <si>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</si>
  <si>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</si>
  <si>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</si>
  <si>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</si>
  <si>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</si>
  <si>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</si>
  <si>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</si>
  <si>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</si>
  <si>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</si>
  <si>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</si>
  <si>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</si>
  <si>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</si>
  <si>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</si>
  <si>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</si>
  <si>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</si>
  <si>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</si>
  <si>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</si>
  <si>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</si>
  <si>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</si>
  <si>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</si>
  <si>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</si>
  <si>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</si>
  <si>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</si>
  <si>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</si>
  <si>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</si>
  <si>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</si>
  <si>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</si>
  <si>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</si>
  <si>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</si>
  <si>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</si>
  <si>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</si>
  <si>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</si>
  <si>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</si>
  <si>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</si>
  <si>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</si>
  <si>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</si>
  <si>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</si>
  <si>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</si>
  <si>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</si>
  <si>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</si>
  <si>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</si>
  <si>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</si>
  <si>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</si>
  <si>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</si>
  <si>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</si>
  <si>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</si>
  <si>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</si>
  <si>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</si>
  <si>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</si>
  <si>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</si>
  <si>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</si>
  <si>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</si>
  <si>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</si>
  <si>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</si>
  <si>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</si>
  <si>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</si>
  <si>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</si>
  <si>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</si>
  <si>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</si>
  <si>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</si>
  <si>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</si>
  <si>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</si>
  <si>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</si>
  <si>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</si>
  <si>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</si>
  <si>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</si>
  <si>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</si>
  <si>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</si>
  <si>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</si>
  <si>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</si>
  <si>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</si>
  <si>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</si>
  <si>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</si>
  <si>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</si>
  <si>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</si>
  <si>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</si>
  <si>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</si>
  <si>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</si>
  <si>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</si>
  <si>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</si>
  <si>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</si>
  <si>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</si>
  <si>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</si>
  <si>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</si>
  <si>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</si>
  <si>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</si>
  <si>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</si>
  <si>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</si>
  <si>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</si>
  <si>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</si>
  <si>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</si>
  <si>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</si>
  <si>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</si>
  <si>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</si>
  <si>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</si>
  <si>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</si>
  <si>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</si>
  <si>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</si>
  <si>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</si>
  <si>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</si>
  <si>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</si>
  <si>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</si>
  <si>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</si>
  <si>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</si>
  <si>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</si>
  <si>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</si>
  <si>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</si>
  <si>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</si>
  <si>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</si>
  <si>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</si>
  <si>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</si>
  <si>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</si>
  <si>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</si>
  <si>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</si>
  <si>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</si>
  <si>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</si>
  <si>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</si>
  <si>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</si>
  <si>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</si>
  <si>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</si>
  <si>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</si>
  <si>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</si>
  <si>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</si>
  <si>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</si>
  <si>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</si>
  <si>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</si>
  <si>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</si>
  <si>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</si>
  <si>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</si>
  <si>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</si>
  <si>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</si>
  <si>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</si>
  <si>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</si>
  <si>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</si>
  <si>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</si>
  <si>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</si>
  <si>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</si>
  <si>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</si>
  <si>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</si>
  <si>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</si>
  <si>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</si>
  <si>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</si>
  <si>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</si>
  <si>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</si>
  <si>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</si>
  <si>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</si>
  <si>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</si>
  <si>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</si>
  <si>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</si>
  <si>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</si>
  <si>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</si>
  <si>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</si>
  <si>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</si>
  <si>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</si>
  <si>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</si>
  <si>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</si>
  <si>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</si>
  <si>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</si>
  <si>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</si>
  <si>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</si>
  <si>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</si>
  <si>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</si>
  <si>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</si>
  <si>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</si>
  <si>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</si>
  <si>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</si>
  <si>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</si>
  <si>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</si>
  <si>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</si>
  <si>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</si>
  <si>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</si>
  <si>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</si>
  <si>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</si>
  <si>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</si>
  <si>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</si>
  <si>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</si>
  <si>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</si>
  <si>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</si>
  <si>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</si>
  <si>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</si>
  <si>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</si>
  <si>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</si>
  <si>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</si>
  <si>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</si>
  <si>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</si>
  <si>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</si>
  <si>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</si>
  <si>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</si>
  <si>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</si>
  <si>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</si>
  <si>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</si>
  <si>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</si>
  <si>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</si>
  <si>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</si>
  <si>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</si>
  <si>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</si>
  <si>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</si>
  <si>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</si>
  <si>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</si>
  <si>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</si>
  <si>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</si>
  <si>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</si>
  <si>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</si>
  <si>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</si>
  <si>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</si>
  <si>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</si>
  <si>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</si>
  <si>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</si>
  <si>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</si>
  <si>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</si>
  <si>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</si>
  <si>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</si>
  <si>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</si>
  <si>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</si>
  <si>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</si>
  <si>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</si>
  <si>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</si>
  <si>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</si>
  <si>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</si>
  <si>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</si>
  <si>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</si>
  <si>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</si>
  <si>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</si>
  <si>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</si>
  <si>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</si>
  <si>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</si>
  <si>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</si>
  <si>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</si>
  <si>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</si>
  <si>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</si>
  <si>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</si>
  <si>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</si>
  <si>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</si>
  <si>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</si>
  <si>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</si>
  <si>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</si>
  <si>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</si>
  <si>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</si>
  <si>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</si>
  <si>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</si>
  <si>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</si>
  <si>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</si>
  <si>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</si>
  <si>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</si>
  <si>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</si>
  <si>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</si>
  <si>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</si>
  <si>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</si>
  <si>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</si>
  <si>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</si>
  <si>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</si>
  <si>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</si>
  <si>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</si>
  <si>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</si>
  <si>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</si>
  <si>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</si>
  <si>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</si>
  <si>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</si>
  <si>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</si>
  <si>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</si>
  <si>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</si>
  <si>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</si>
  <si>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</si>
  <si>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</si>
  <si>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</si>
  <si>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</si>
  <si>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</si>
  <si>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</si>
  <si>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</si>
  <si>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</si>
  <si>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</si>
  <si>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</si>
  <si>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</si>
  <si>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</si>
  <si>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</si>
  <si>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</si>
  <si>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</si>
  <si>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</si>
  <si>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</si>
  <si>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</si>
  <si>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</si>
  <si>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</si>
  <si>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</si>
  <si>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</si>
  <si>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</si>
  <si>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</si>
  <si>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</si>
  <si>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</si>
  <si>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</si>
  <si>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</si>
  <si>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</si>
  <si>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</si>
  <si>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</si>
  <si>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</si>
  <si>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</si>
  <si>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</si>
  <si>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</si>
  <si>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</si>
  <si>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</si>
  <si>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</si>
  <si>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</si>
  <si>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</si>
  <si>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</si>
  <si>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</si>
  <si>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</si>
  <si>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</si>
  <si>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</si>
  <si>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</si>
  <si>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</si>
  <si>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</si>
  <si>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</si>
  <si>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</si>
  <si>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</si>
  <si>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</si>
  <si>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</si>
  <si>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</si>
  <si>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</si>
  <si>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</si>
  <si>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</si>
  <si>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</si>
  <si>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</si>
  <si>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</si>
  <si>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</si>
  <si>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</si>
  <si>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</si>
  <si>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</si>
  <si>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</si>
  <si>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</si>
  <si>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</si>
  <si>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</si>
  <si>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</si>
  <si>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</si>
  <si>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</si>
  <si>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</si>
  <si>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</si>
  <si>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</si>
  <si>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</si>
  <si>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</si>
  <si>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</si>
  <si>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</si>
  <si>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</si>
  <si>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</si>
  <si>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</si>
  <si>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</si>
  <si>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</si>
  <si>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</si>
  <si>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</si>
  <si>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</si>
  <si>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</si>
  <si>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</si>
  <si>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</si>
  <si>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</si>
  <si>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</si>
  <si>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</si>
  <si>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</si>
  <si>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</si>
  <si>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</si>
  <si>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</si>
  <si>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</si>
  <si>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</si>
  <si>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</si>
  <si>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</si>
  <si>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</si>
  <si>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</si>
  <si>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</si>
  <si>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</si>
  <si>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</si>
  <si>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</si>
  <si>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</si>
  <si>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</si>
  <si>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</si>
  <si>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</si>
  <si>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</si>
  <si>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</si>
  <si>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</si>
  <si>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</si>
  <si>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</si>
  <si>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</si>
  <si>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</si>
  <si>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</si>
  <si>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</si>
  <si>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</si>
  <si>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</si>
  <si>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</si>
  <si>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</si>
  <si>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</si>
  <si>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</si>
  <si>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</si>
  <si>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</si>
  <si>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</si>
  <si>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</si>
  <si>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</si>
  <si>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</si>
  <si>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</si>
  <si>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</si>
  <si>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</si>
  <si>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</si>
  <si>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</si>
  <si>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</si>
  <si>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</si>
  <si>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</si>
  <si>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</si>
  <si>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</si>
  <si>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</si>
  <si>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</si>
  <si>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</si>
  <si>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</si>
  <si>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</si>
  <si>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</si>
  <si>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</si>
  <si>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</si>
  <si>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</si>
  <si>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</si>
  <si>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</si>
  <si>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</si>
  <si>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</si>
  <si>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</si>
  <si>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</si>
  <si>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</si>
  <si>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</si>
  <si>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</si>
  <si>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</si>
  <si>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</si>
  <si>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</si>
  <si>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</si>
  <si>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</si>
  <si>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</si>
  <si>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</si>
  <si>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</si>
  <si>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</si>
  <si>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</si>
  <si>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</si>
  <si>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</si>
  <si>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</si>
  <si>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</si>
  <si>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</si>
  <si>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</si>
  <si>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</si>
  <si>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</si>
  <si>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</si>
  <si>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</si>
  <si>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</si>
  <si>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</si>
  <si>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</si>
  <si>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</si>
  <si>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</si>
  <si>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</si>
  <si>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</si>
  <si>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</si>
  <si>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</si>
  <si>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</si>
  <si>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</si>
  <si>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</si>
  <si>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</si>
  <si>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</si>
  <si>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</si>
  <si>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</si>
  <si>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</si>
  <si>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</si>
  <si>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</si>
  <si>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</si>
  <si>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</si>
  <si>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</si>
  <si>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</si>
  <si>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</si>
  <si>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</si>
  <si>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</si>
  <si>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</si>
  <si>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</si>
  <si>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</si>
  <si>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</si>
  <si>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</si>
  <si>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</si>
  <si>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</si>
  <si>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</si>
  <si>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</si>
  <si>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</si>
  <si>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</si>
  <si>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</si>
  <si>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</si>
  <si>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</si>
  <si>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</si>
  <si>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</si>
  <si>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</si>
  <si>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</si>
  <si>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</si>
  <si>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</si>
  <si>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</si>
  <si>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</si>
  <si>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</si>
  <si>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</si>
  <si>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</si>
  <si>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</si>
  <si>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</si>
  <si>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</si>
  <si>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</si>
  <si>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</si>
  <si>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</si>
  <si>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</si>
  <si>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</si>
  <si>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</si>
  <si>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</si>
  <si>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</si>
  <si>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</si>
  <si>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</si>
  <si>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</si>
  <si>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</si>
  <si>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</si>
  <si>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</si>
  <si>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</si>
  <si>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</si>
  <si>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</si>
  <si>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</si>
  <si>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</si>
  <si>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</si>
  <si>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</si>
  <si>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</si>
  <si>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</si>
  <si>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</si>
  <si>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</si>
  <si>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</si>
  <si>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</si>
  <si>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</si>
  <si>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</si>
  <si>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</si>
  <si>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</si>
  <si>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</si>
  <si>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</si>
  <si>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</si>
  <si>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</si>
  <si>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</si>
  <si>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</si>
  <si>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</si>
  <si>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</si>
  <si>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</si>
  <si>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</si>
  <si>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</si>
  <si>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</si>
  <si>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</si>
  <si>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</si>
  <si>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</si>
  <si>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</si>
  <si>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</si>
  <si>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</si>
  <si>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</si>
  <si>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</si>
  <si>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</si>
  <si>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</si>
  <si>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</si>
  <si>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</si>
  <si>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</si>
  <si>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</si>
  <si>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</si>
  <si>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</si>
  <si>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</si>
  <si>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</si>
  <si>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</si>
  <si>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</si>
  <si>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</si>
  <si>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</si>
  <si>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</si>
  <si>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</si>
  <si>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</si>
  <si>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</si>
  <si>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</si>
  <si>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</si>
  <si>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</si>
  <si>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</si>
  <si>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</si>
  <si>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</si>
  <si>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</si>
  <si>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</si>
  <si>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</si>
  <si>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</si>
  <si>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</si>
  <si>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</si>
  <si>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</si>
  <si>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</si>
  <si>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</si>
  <si>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</si>
  <si>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</si>
  <si>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</si>
  <si>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</si>
  <si>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</si>
  <si>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</si>
  <si>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</si>
  <si>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</si>
  <si>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</si>
  <si>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</si>
  <si>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</si>
  <si>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</si>
  <si>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</si>
  <si>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</si>
  <si>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</si>
  <si>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</si>
  <si>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</si>
  <si>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</si>
  <si>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</si>
  <si>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</si>
  <si>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</si>
  <si>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</si>
  <si>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</si>
  <si>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</si>
  <si>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</si>
  <si>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</si>
  <si>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</si>
  <si>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</si>
  <si>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</si>
  <si>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</si>
  <si>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</si>
  <si>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</si>
  <si>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</si>
  <si>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</si>
  <si>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</si>
  <si>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</si>
  <si>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</si>
  <si>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</si>
  <si>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</si>
  <si>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</si>
  <si>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</si>
  <si>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</si>
  <si>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</si>
  <si>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</si>
  <si>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</si>
  <si>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</si>
  <si>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</si>
  <si>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</si>
  <si>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</si>
  <si>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</si>
  <si>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</si>
  <si>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</si>
  <si>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</si>
  <si>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</si>
  <si>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</si>
  <si>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</si>
  <si>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</si>
  <si>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</si>
  <si>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</si>
  <si>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</si>
  <si>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</si>
  <si>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</si>
  <si>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</si>
  <si>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</si>
  <si>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</si>
  <si>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</si>
  <si>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</si>
  <si>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</si>
  <si>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</si>
  <si>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</si>
  <si>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</si>
  <si>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</si>
  <si>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</si>
  <si>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</si>
  <si>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</si>
  <si>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</si>
  <si>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</si>
  <si>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</si>
  <si>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</si>
  <si>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</si>
  <si>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</si>
  <si>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</si>
  <si>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</si>
  <si>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</si>
  <si>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</si>
  <si>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</si>
  <si>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</si>
  <si>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</si>
  <si>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</si>
  <si>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</si>
  <si>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</si>
  <si>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</si>
  <si>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</si>
  <si>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</si>
  <si>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</si>
  <si>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</si>
  <si>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</si>
  <si>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</si>
  <si>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</si>
  <si>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</si>
  <si>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</si>
  <si>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</si>
  <si>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</si>
  <si>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</si>
  <si>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</si>
  <si>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</si>
  <si>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</si>
  <si>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</si>
  <si>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</si>
  <si>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</si>
  <si>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</si>
  <si>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</si>
  <si>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</si>
  <si>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</si>
  <si>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</si>
  <si>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</si>
  <si>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</si>
  <si>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</si>
  <si>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</si>
  <si>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</si>
  <si>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</si>
  <si>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</si>
  <si>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</si>
  <si>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</si>
  <si>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</si>
  <si>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</si>
  <si>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</si>
  <si>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</si>
  <si>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</si>
  <si>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</si>
  <si>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</si>
  <si>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</si>
  <si>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</si>
  <si>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</si>
  <si>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</si>
  <si>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</si>
  <si>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</si>
  <si>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</si>
  <si>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</si>
  <si>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</si>
  <si>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</si>
  <si>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</si>
  <si>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</si>
  <si>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</si>
  <si>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</si>
  <si>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</si>
  <si>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</si>
  <si>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</si>
  <si>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</si>
  <si>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</si>
  <si>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</si>
  <si>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</si>
  <si>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</si>
  <si>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</si>
  <si>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</si>
  <si>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</si>
  <si>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</si>
  <si>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</si>
  <si>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</si>
  <si>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</si>
  <si>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</si>
  <si>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</si>
  <si>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</si>
  <si>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</si>
  <si>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</si>
  <si>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</si>
  <si>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</si>
  <si>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</si>
  <si>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</si>
  <si>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</si>
  <si>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</si>
  <si>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</si>
  <si>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</si>
  <si>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</si>
  <si>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</si>
  <si>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</si>
  <si>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</si>
  <si>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</si>
  <si>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</si>
  <si>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</si>
  <si>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</si>
  <si>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</si>
  <si>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</si>
  <si>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</si>
  <si>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</si>
  <si>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</si>
  <si>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</si>
  <si>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</si>
  <si>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</si>
  <si>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</si>
  <si>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</si>
  <si>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</si>
  <si>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</si>
  <si>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</si>
  <si>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</si>
  <si>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</si>
  <si>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</si>
  <si>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</si>
  <si>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</si>
  <si>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</si>
  <si>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</si>
  <si>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</si>
  <si>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</si>
  <si>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</si>
  <si>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</si>
  <si>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</si>
  <si>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</si>
  <si>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</si>
  <si>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</si>
  <si>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</si>
  <si>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</si>
  <si>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</si>
  <si>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</si>
  <si>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</si>
  <si>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</si>
  <si>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</si>
  <si>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</si>
  <si>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</si>
  <si>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</si>
  <si>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</si>
  <si>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</si>
  <si>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</si>
  <si>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</si>
  <si>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</si>
  <si>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</si>
  <si>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</si>
  <si>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</si>
  <si>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</si>
  <si>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</si>
  <si>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</si>
  <si>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</si>
  <si>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</si>
  <si>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</si>
  <si>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</si>
  <si>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</si>
  <si>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</si>
  <si>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</si>
  <si>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</si>
  <si>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</si>
  <si>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</si>
  <si>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</si>
  <si>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</si>
  <si>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</si>
  <si>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</si>
  <si>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</si>
  <si>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</si>
  <si>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</si>
  <si>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</si>
  <si>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</si>
  <si>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</si>
  <si>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</si>
  <si>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</si>
  <si>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</si>
  <si>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</si>
  <si>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</si>
  <si>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</si>
  <si>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</si>
  <si>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</si>
  <si>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</si>
  <si>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</si>
  <si>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</si>
  <si>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</si>
  <si>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</si>
  <si>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</si>
  <si>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</si>
  <si>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</si>
  <si>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</si>
  <si>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</si>
  <si>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</si>
  <si>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</si>
  <si>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</si>
  <si>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</si>
  <si>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</si>
  <si>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</si>
  <si>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</si>
  <si>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</si>
  <si>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</si>
  <si>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</si>
  <si>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</si>
  <si>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</si>
  <si>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</si>
  <si>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</si>
  <si>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</si>
  <si>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</si>
  <si>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</si>
  <si>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</si>
  <si>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</si>
  <si>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</si>
  <si>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</si>
  <si>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</si>
  <si>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</si>
  <si>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</si>
  <si>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</si>
  <si>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</si>
  <si>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</si>
  <si>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</si>
  <si>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</si>
  <si>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</si>
  <si>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</si>
  <si>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</si>
  <si>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</si>
  <si>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</si>
  <si>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</si>
  <si>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</si>
  <si>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</si>
  <si>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</si>
  <si>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</si>
  <si>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</si>
  <si>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</si>
  <si>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</si>
  <si>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</si>
  <si>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</si>
  <si>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</si>
  <si>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</si>
  <si>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</si>
  <si>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</si>
  <si>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</si>
  <si>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</si>
  <si>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</si>
  <si>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</si>
  <si>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</si>
  <si>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</si>
  <si>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</si>
  <si>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</si>
  <si>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</si>
  <si>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</si>
  <si>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</si>
  <si>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</si>
  <si>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</si>
  <si>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</si>
  <si>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</si>
  <si>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</si>
  <si>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</si>
  <si>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</si>
  <si>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</si>
  <si>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</si>
  <si>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</si>
  <si>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</si>
  <si>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</si>
  <si>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</si>
  <si>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</si>
  <si>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</si>
  <si>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</si>
  <si>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</si>
  <si>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</si>
  <si>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</si>
  <si>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</si>
  <si>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</si>
  <si>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</si>
  <si>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</si>
  <si>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</si>
  <si>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</si>
  <si>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</si>
  <si>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</si>
  <si>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</si>
  <si>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</si>
  <si>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</si>
  <si>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</si>
  <si>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</si>
  <si>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</si>
  <si>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</si>
  <si>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</si>
  <si>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</si>
  <si>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</si>
  <si>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</si>
  <si>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</si>
  <si>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</si>
  <si>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</si>
  <si>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</si>
  <si>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</si>
  <si>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</si>
  <si>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</si>
  <si>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</si>
  <si>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</si>
  <si>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</si>
  <si>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</si>
  <si>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</si>
  <si>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</si>
  <si>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</si>
  <si>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</si>
  <si>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</si>
  <si>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</si>
  <si>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</si>
  <si>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</si>
  <si>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</si>
  <si>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</si>
  <si>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</si>
  <si>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</si>
  <si>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</si>
  <si>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</si>
  <si>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</si>
  <si>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</si>
  <si>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</si>
  <si>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</si>
  <si>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</si>
  <si>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</si>
  <si>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</si>
  <si>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</si>
  <si>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</si>
  <si>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</si>
  <si>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</si>
  <si>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</si>
  <si>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</si>
  <si>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</si>
  <si>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</si>
  <si>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</si>
  <si>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</si>
  <si>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</si>
  <si>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</si>
  <si>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</si>
  <si>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</si>
  <si>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</si>
  <si>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</si>
  <si>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</si>
  <si>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</si>
  <si>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</si>
  <si>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</si>
  <si>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</si>
  <si>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</si>
  <si>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</si>
  <si>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</si>
  <si>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</si>
  <si>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</si>
  <si>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</si>
  <si>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</si>
  <si>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</si>
  <si>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</si>
  <si>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</si>
  <si>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</si>
  <si>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</si>
  <si>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</si>
  <si>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</si>
  <si>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</si>
  <si>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</si>
  <si>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</si>
  <si>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</si>
  <si>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</si>
  <si>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</si>
  <si>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</si>
  <si>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</si>
  <si>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</si>
  <si>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</si>
  <si>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</si>
  <si>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</si>
  <si>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</si>
  <si>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</si>
  <si>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</si>
  <si>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</si>
  <si>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</si>
  <si>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</si>
  <si>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</si>
  <si>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</si>
  <si>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</si>
  <si>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</si>
  <si>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</si>
  <si>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</si>
  <si>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</si>
  <si>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</si>
  <si>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</si>
  <si>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</si>
  <si>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</si>
  <si>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</si>
  <si>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</si>
  <si>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</si>
  <si>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</si>
  <si>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</si>
  <si>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</si>
  <si>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</si>
  <si>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</si>
  <si>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</si>
  <si>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</si>
  <si>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</si>
  <si>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</si>
  <si>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</si>
  <si>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</si>
  <si>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</si>
  <si>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</si>
  <si>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</si>
  <si>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</si>
  <si>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</si>
  <si>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</si>
  <si>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</si>
  <si>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</si>
  <si>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</si>
  <si>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</si>
  <si>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</si>
  <si>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</si>
  <si>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</si>
  <si>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</si>
  <si>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</si>
  <si>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</si>
  <si>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</si>
  <si>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</si>
  <si>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</si>
  <si>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</si>
  <si>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</si>
  <si>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</si>
  <si>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</si>
  <si>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</si>
  <si>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</si>
  <si>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</si>
  <si>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</si>
  <si>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</si>
  <si>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</si>
  <si>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</si>
  <si>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</si>
  <si>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</si>
  <si>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</si>
  <si>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</si>
  <si>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</si>
  <si>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</si>
  <si>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</si>
  <si>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</si>
  <si>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</si>
  <si>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</si>
  <si>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</si>
  <si>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</si>
  <si>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</si>
  <si>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</si>
  <si>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</si>
  <si>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</si>
  <si>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</si>
  <si>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</si>
  <si>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</si>
  <si>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</si>
  <si>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</si>
  <si>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</si>
  <si>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</si>
  <si>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</si>
  <si>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</si>
  <si>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</si>
  <si>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</si>
  <si>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</si>
  <si>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</si>
  <si>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</si>
  <si>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</si>
  <si>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</si>
  <si>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</si>
  <si>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</si>
  <si>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</si>
  <si>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</si>
  <si>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</si>
  <si>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</si>
  <si>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</si>
  <si>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</si>
  <si>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</si>
  <si>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</si>
  <si>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</si>
  <si>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</si>
  <si>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</si>
  <si>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</si>
  <si>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</si>
  <si>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</si>
  <si>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</si>
  <si>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</si>
  <si>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</si>
  <si>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</si>
  <si>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</si>
  <si>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</si>
  <si>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</si>
  <si>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</si>
  <si>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</si>
  <si>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</si>
  <si>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</si>
  <si>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</si>
  <si>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</si>
  <si>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</si>
  <si>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</si>
  <si>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</si>
  <si>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</si>
  <si>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</si>
  <si>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</si>
  <si>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</si>
  <si>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</si>
  <si>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</si>
  <si>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</si>
  <si>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</si>
  <si>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</si>
  <si>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</si>
  <si>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</si>
  <si>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</si>
  <si>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</si>
  <si>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</si>
  <si>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</si>
  <si>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</si>
  <si>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</si>
  <si>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</si>
  <si>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</si>
  <si>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</si>
  <si>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</si>
  <si>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</si>
  <si>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</si>
  <si>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</si>
  <si>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</si>
  <si>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</si>
  <si>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</si>
  <si>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</si>
  <si>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</si>
  <si>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</si>
  <si>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</si>
  <si>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</si>
  <si>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</si>
  <si>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</si>
  <si>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</si>
  <si>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</si>
  <si>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</si>
  <si>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</si>
  <si>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</si>
  <si>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</si>
  <si>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</si>
  <si>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</si>
  <si>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</si>
  <si>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</si>
  <si>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</si>
  <si>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</si>
  <si>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</si>
  <si>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</si>
  <si>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</si>
  <si>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</si>
  <si>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</si>
  <si>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</si>
  <si>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</si>
  <si>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</si>
  <si>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</si>
  <si>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</si>
  <si>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</si>
  <si>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</si>
  <si>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</si>
  <si>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</si>
  <si>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</si>
  <si>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</si>
  <si>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</si>
  <si>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</si>
  <si>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</si>
  <si>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</si>
  <si>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</si>
  <si>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</si>
  <si>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</si>
  <si>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</si>
  <si>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</si>
  <si>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</si>
  <si>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</si>
  <si>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</si>
  <si>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</si>
  <si>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</si>
  <si>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</si>
  <si>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</si>
  <si>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</si>
  <si>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</si>
  <si>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</si>
  <si>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</si>
  <si>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</si>
  <si>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</si>
  <si>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</si>
  <si>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</si>
  <si>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</si>
  <si>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</si>
  <si>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</si>
  <si>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</si>
  <si>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</si>
  <si>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</si>
  <si>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</si>
  <si>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</si>
  <si>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</si>
  <si>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</si>
  <si>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</si>
  <si>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</si>
  <si>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</si>
  <si>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</si>
  <si>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</si>
  <si>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</si>
  <si>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</si>
  <si>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</si>
  <si>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</si>
  <si>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</si>
  <si>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</si>
  <si>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</si>
  <si>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</si>
  <si>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</si>
  <si>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</si>
  <si>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</si>
  <si>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</si>
  <si>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</si>
  <si>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</si>
  <si>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</si>
  <si>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</si>
  <si>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</si>
  <si>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</si>
  <si>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</si>
  <si>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</si>
  <si>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</si>
  <si>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</si>
  <si>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</si>
  <si>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</si>
  <si>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</si>
  <si>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</si>
  <si>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</si>
  <si>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</si>
  <si>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</si>
  <si>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</si>
  <si>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</si>
  <si>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</si>
  <si>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</si>
  <si>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</si>
  <si>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</si>
  <si>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</si>
  <si>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</si>
  <si>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</si>
  <si>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</si>
  <si>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</si>
  <si>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</si>
  <si>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</si>
  <si>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</si>
  <si>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</si>
  <si>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</si>
  <si>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</si>
  <si>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</si>
  <si>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</si>
  <si>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</si>
  <si>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</si>
  <si>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</si>
  <si>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</si>
  <si>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</si>
  <si>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</si>
  <si>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</si>
  <si>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</si>
  <si>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</si>
  <si>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</si>
  <si>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</si>
  <si>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</si>
  <si>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</si>
  <si>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</si>
  <si>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</si>
  <si>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</si>
  <si>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</si>
  <si>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</si>
  <si>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</si>
  <si>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</si>
  <si>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</si>
  <si>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</si>
  <si>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</si>
  <si>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</si>
  <si>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</si>
  <si>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</si>
  <si>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</si>
  <si>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</si>
  <si>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</si>
  <si>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</si>
  <si>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</si>
  <si>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</si>
  <si>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</si>
  <si>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</si>
  <si>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</si>
  <si>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</si>
  <si>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</si>
  <si>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</si>
  <si>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</si>
  <si>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</si>
  <si>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</si>
  <si>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</si>
  <si>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</si>
  <si>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</si>
  <si>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</si>
  <si>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</si>
  <si>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</si>
  <si>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</si>
  <si>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</si>
  <si>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</si>
  <si>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</si>
  <si>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</si>
  <si>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</si>
  <si>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</si>
  <si>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</si>
  <si>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</si>
  <si>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</si>
  <si>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</si>
  <si>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</si>
  <si>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</si>
  <si>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</si>
  <si>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</si>
  <si>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</si>
  <si>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</si>
  <si>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</si>
  <si>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</si>
  <si>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</si>
  <si>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</si>
  <si>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</si>
  <si>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</si>
  <si>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</si>
  <si>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</si>
  <si>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</si>
  <si>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</si>
  <si>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</si>
  <si>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</si>
  <si>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</si>
  <si>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</si>
  <si>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</si>
  <si>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</si>
  <si>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</si>
  <si>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</si>
  <si>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</si>
  <si>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</si>
  <si>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</si>
  <si>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</si>
  <si>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</si>
  <si>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</si>
  <si>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</si>
  <si>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</si>
  <si>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</si>
  <si>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</si>
  <si>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</si>
  <si>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</si>
  <si>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</si>
  <si>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</si>
  <si>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</si>
  <si>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</si>
  <si>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</si>
  <si>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</si>
  <si>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</si>
  <si>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</si>
  <si>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</si>
  <si>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</si>
  <si>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</si>
  <si>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</si>
  <si>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</si>
  <si>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</si>
  <si>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</si>
  <si>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</si>
  <si>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</si>
  <si>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</si>
  <si>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</si>
  <si>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</si>
  <si>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</si>
  <si>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</si>
  <si>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</si>
  <si>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</si>
  <si>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</si>
  <si>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</si>
  <si>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</si>
  <si>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</si>
  <si>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</si>
  <si>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</si>
  <si>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</si>
  <si>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</si>
  <si>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</si>
  <si>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</si>
  <si>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</si>
  <si>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</si>
  <si>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</si>
  <si>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</si>
  <si>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</si>
  <si>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</si>
  <si>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</si>
  <si>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</si>
  <si>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</si>
  <si>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</si>
  <si>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</si>
  <si>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</si>
  <si>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</si>
  <si>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</si>
  <si>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</si>
  <si>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</si>
  <si>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</si>
  <si>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</si>
  <si>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</si>
  <si>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</si>
  <si>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</si>
  <si>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</si>
  <si>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</si>
  <si>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</si>
  <si>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</si>
  <si>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</si>
  <si>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</si>
  <si>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</si>
  <si>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</si>
  <si>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</si>
  <si>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</si>
  <si>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</si>
  <si>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</si>
  <si>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</si>
  <si>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</si>
  <si>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</si>
  <si>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</si>
  <si>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</si>
  <si>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</si>
  <si>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</si>
  <si>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</si>
  <si>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</si>
  <si>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</si>
  <si>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</si>
  <si>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</si>
  <si>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</si>
  <si>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</si>
  <si>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</si>
  <si>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</si>
  <si>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</si>
  <si>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</si>
  <si>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</si>
  <si>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</si>
  <si>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</si>
  <si>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</si>
  <si>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</si>
  <si>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</si>
  <si>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</si>
  <si>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</si>
  <si>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</si>
  <si>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</si>
  <si>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</si>
  <si>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</si>
  <si>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</si>
  <si>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</si>
  <si>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</si>
  <si>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</si>
  <si>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</si>
  <si>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</si>
  <si>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</si>
  <si>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</si>
  <si>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</si>
  <si>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</si>
  <si>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</si>
  <si>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</si>
  <si>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</si>
  <si>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</si>
  <si>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</si>
  <si>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</si>
  <si>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</si>
  <si>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</si>
  <si>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</si>
  <si>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</si>
  <si>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</si>
  <si>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</si>
  <si>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</si>
  <si>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</si>
  <si>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</si>
  <si>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</si>
  <si>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</si>
  <si>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</si>
  <si>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</si>
  <si>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</si>
  <si>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</si>
  <si>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</si>
  <si>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</si>
  <si>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</si>
  <si>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</si>
  <si>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</si>
  <si>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</si>
  <si>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</si>
  <si>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</si>
  <si>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</si>
  <si>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</si>
  <si>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</si>
  <si>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</si>
  <si>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</si>
  <si>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</si>
  <si>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</si>
  <si>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</si>
  <si>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</si>
  <si>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</si>
  <si>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</si>
  <si>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</si>
  <si>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</si>
  <si>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</si>
  <si>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</si>
  <si>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</si>
  <si>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</si>
  <si>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</si>
  <si>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</si>
  <si>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</si>
  <si>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</si>
  <si>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</si>
  <si>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</si>
  <si>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</si>
  <si>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</si>
  <si>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</si>
  <si>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</si>
  <si>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</si>
  <si>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</si>
  <si>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</si>
  <si>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</si>
  <si>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</si>
  <si>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</si>
  <si>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</si>
  <si>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</si>
  <si>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</si>
  <si>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</si>
  <si>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</si>
  <si>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</si>
  <si>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</si>
  <si>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</si>
  <si>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</si>
  <si>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</si>
  <si>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</si>
  <si>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</si>
  <si>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</si>
  <si>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</si>
  <si>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</si>
  <si>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</si>
  <si>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</si>
  <si>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</si>
  <si>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</si>
  <si>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</si>
  <si>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</si>
  <si>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</si>
  <si>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</si>
  <si>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</si>
  <si>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</si>
  <si>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</si>
  <si>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</si>
  <si>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</si>
  <si>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</si>
  <si>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</si>
  <si>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</si>
  <si>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</si>
  <si>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</si>
  <si>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</si>
  <si>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</si>
  <si>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</si>
  <si>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</si>
  <si>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</si>
  <si>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</si>
  <si>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</si>
  <si>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</si>
  <si>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</si>
  <si>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</si>
  <si>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</si>
  <si>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</si>
  <si>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</si>
  <si>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</si>
  <si>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</si>
  <si>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</si>
  <si>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</si>
  <si>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</si>
  <si>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</si>
  <si>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</si>
  <si>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</si>
  <si>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</si>
  <si>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</si>
  <si>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</si>
  <si>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</si>
  <si>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</si>
  <si>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</si>
  <si>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</si>
  <si>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</si>
  <si>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</si>
  <si>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</si>
  <si>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</si>
  <si>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</si>
  <si>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</si>
  <si>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</si>
  <si>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</si>
  <si>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</si>
  <si>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</si>
  <si>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</si>
  <si>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</si>
  <si>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</si>
  <si>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</si>
  <si>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</si>
  <si>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</si>
  <si>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</si>
  <si>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</si>
  <si>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</si>
  <si>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</si>
  <si>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</si>
  <si>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</si>
  <si>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</si>
  <si>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</si>
  <si>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</si>
  <si>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</si>
  <si>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</si>
  <si>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</si>
  <si>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</si>
  <si>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</si>
  <si>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</si>
  <si>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</si>
  <si>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</si>
  <si>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</si>
  <si>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</si>
  <si>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</si>
  <si>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</si>
  <si>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</si>
  <si>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</si>
  <si>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</si>
  <si>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</si>
  <si>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</si>
  <si>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</si>
  <si>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</si>
  <si>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</si>
  <si>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</si>
  <si>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</si>
  <si>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</si>
  <si>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</si>
  <si>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</si>
  <si>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</si>
  <si>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</si>
  <si>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</si>
  <si>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</si>
  <si>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</si>
  <si>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</si>
  <si>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</si>
  <si>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</si>
  <si>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</si>
  <si>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</si>
  <si>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</si>
  <si>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</si>
  <si>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</si>
  <si>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</si>
  <si>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</si>
  <si>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</si>
  <si>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</si>
  <si>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</si>
  <si>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</si>
  <si>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</si>
  <si>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</si>
  <si>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</si>
  <si>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</si>
  <si>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</si>
  <si>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</si>
  <si>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</si>
  <si>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</si>
  <si>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</si>
  <si>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</si>
  <si>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</si>
  <si>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</si>
  <si>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</si>
  <si>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</si>
  <si>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</si>
  <si>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</si>
  <si>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</si>
  <si>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</si>
  <si>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</si>
  <si>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</si>
  <si>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</si>
  <si>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</si>
  <si>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</si>
  <si>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</si>
  <si>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</si>
  <si>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</si>
  <si>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</si>
  <si>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</si>
  <si>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</si>
  <si>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</si>
  <si>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</si>
  <si>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</si>
  <si>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</si>
  <si>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</si>
  <si>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</si>
  <si>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</si>
  <si>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</si>
  <si>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</si>
  <si>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</si>
  <si>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</si>
  <si>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</si>
  <si>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</si>
  <si>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</si>
  <si>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</si>
  <si>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</si>
  <si>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</si>
  <si>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</si>
  <si>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</si>
  <si>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</si>
  <si>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</si>
  <si>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</si>
  <si>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</si>
  <si>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</si>
  <si>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</si>
  <si>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</si>
  <si>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</si>
  <si>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</si>
  <si>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</si>
  <si>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</si>
  <si>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</si>
  <si>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</si>
  <si>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</si>
  <si>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</si>
  <si>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</si>
  <si>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</si>
  <si>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</si>
  <si>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</si>
  <si>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</si>
  <si>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</si>
  <si>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</si>
  <si>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</si>
  <si>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</si>
  <si>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</si>
  <si>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</si>
  <si>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</si>
  <si>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</si>
  <si>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</si>
  <si>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</si>
  <si>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</si>
  <si>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</si>
  <si>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</si>
  <si>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</si>
  <si>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</si>
  <si>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</si>
  <si>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</si>
  <si>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</si>
  <si>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</si>
  <si>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</si>
  <si>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</si>
  <si>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</si>
  <si>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</si>
  <si>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</si>
  <si>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</si>
  <si>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</si>
  <si>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</si>
  <si>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</si>
  <si>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</si>
  <si>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</si>
  <si>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</si>
  <si>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</si>
  <si>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</si>
  <si>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</si>
  <si>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</si>
  <si>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</si>
  <si>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</si>
  <si>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</si>
  <si>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</si>
  <si>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</si>
  <si>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</si>
  <si>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</si>
  <si>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</si>
  <si>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</si>
  <si>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</si>
  <si>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</si>
  <si>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</si>
  <si>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</si>
  <si>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</si>
  <si>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</si>
  <si>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</si>
  <si>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</si>
  <si>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</si>
  <si>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</si>
  <si>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</si>
  <si>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</si>
  <si>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</si>
  <si>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</si>
  <si>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</si>
  <si>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</si>
  <si>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</si>
  <si>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</si>
  <si>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</si>
  <si>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</si>
  <si>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</si>
  <si>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</si>
  <si>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</si>
  <si>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</si>
  <si>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</si>
  <si>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</si>
  <si>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</si>
  <si>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</si>
  <si>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</si>
  <si>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</si>
  <si>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</si>
  <si>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</si>
  <si>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</si>
  <si>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</si>
  <si>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</si>
  <si>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</si>
  <si>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</si>
  <si>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</si>
  <si>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</si>
  <si>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</si>
  <si>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</si>
  <si>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</si>
  <si>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</si>
  <si>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</si>
  <si>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</si>
  <si>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</si>
  <si>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</si>
  <si>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</si>
  <si>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</si>
  <si>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</si>
  <si>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</si>
  <si>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</si>
  <si>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</si>
  <si>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</si>
  <si>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</si>
  <si>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</si>
  <si>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</si>
  <si>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</si>
  <si>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</si>
  <si>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</si>
  <si>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</si>
  <si>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</si>
  <si>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</si>
  <si>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</si>
  <si>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</si>
  <si>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</si>
  <si>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</si>
  <si>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</si>
  <si>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</si>
  <si>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</si>
  <si>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</si>
  <si>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</si>
  <si>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</si>
  <si>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</si>
  <si>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</si>
  <si>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</si>
  <si>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</si>
  <si>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</si>
  <si>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</si>
  <si>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</si>
  <si>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</si>
  <si>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</si>
  <si>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</si>
  <si>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</si>
  <si>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</si>
  <si>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</si>
  <si>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</si>
  <si>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</si>
  <si>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</si>
  <si>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</si>
  <si>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</si>
  <si>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</si>
  <si>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</si>
  <si>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</si>
  <si>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</si>
  <si>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</si>
  <si>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</si>
  <si>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</si>
  <si>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</si>
  <si>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</si>
  <si>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</si>
  <si>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</si>
  <si>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</si>
  <si>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</si>
  <si>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</si>
  <si>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</si>
  <si>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</si>
  <si>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</si>
  <si>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</si>
  <si>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</si>
  <si>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</si>
  <si>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</si>
  <si>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</si>
  <si>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</si>
  <si>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</si>
  <si>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</si>
  <si>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</si>
  <si>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</si>
  <si>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</si>
  <si>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</si>
  <si>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</si>
  <si>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</si>
  <si>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</si>
  <si>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</si>
  <si>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</si>
  <si>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</si>
  <si>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</si>
  <si>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</si>
  <si>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</si>
  <si>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</si>
  <si>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</si>
  <si>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</si>
  <si>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</si>
  <si>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</si>
  <si>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</si>
  <si>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</si>
  <si>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</si>
  <si>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</si>
  <si>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</si>
  <si>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</si>
  <si>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</si>
  <si>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</si>
  <si>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</si>
  <si>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</si>
  <si>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</si>
  <si>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</si>
  <si>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</si>
  <si>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</si>
  <si>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</si>
  <si>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</si>
  <si>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</si>
  <si>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</si>
  <si>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</si>
  <si>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</si>
  <si>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</si>
  <si>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</si>
  <si>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</si>
  <si>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</si>
  <si>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</si>
  <si>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</si>
  <si>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</si>
  <si>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</si>
  <si>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</si>
  <si>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</si>
  <si>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</si>
  <si>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</si>
  <si>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</si>
  <si>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</si>
  <si>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</si>
  <si>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</si>
  <si>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</si>
  <si>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</si>
  <si>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</si>
  <si>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</si>
  <si>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</si>
  <si>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</si>
  <si>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</si>
  <si>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</si>
  <si>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</si>
  <si>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</si>
  <si>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</si>
  <si>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</si>
  <si>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</si>
  <si>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</si>
  <si>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</si>
  <si>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</si>
  <si>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</si>
  <si>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</si>
  <si>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</si>
  <si>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</si>
  <si>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</si>
  <si>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</si>
  <si>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</si>
  <si>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</si>
  <si>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</si>
  <si>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</si>
  <si>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</si>
  <si>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</si>
  <si>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</si>
  <si>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</si>
  <si>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</si>
  <si>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</si>
  <si>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</si>
  <si>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</si>
  <si>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</si>
  <si>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</si>
  <si>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</si>
  <si>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</si>
  <si>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</si>
  <si>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</si>
  <si>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</si>
  <si>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</si>
  <si>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</si>
  <si>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</si>
  <si>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</si>
  <si>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</si>
  <si>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</si>
  <si>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</si>
  <si>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</si>
  <si>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</si>
  <si>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</si>
  <si>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</si>
  <si>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</si>
  <si>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</si>
  <si>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</si>
  <si>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</si>
  <si>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</si>
  <si>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</si>
  <si>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</si>
  <si>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</si>
  <si>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</si>
  <si>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</si>
  <si>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</si>
  <si>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</si>
  <si>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</si>
  <si>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</si>
  <si>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</si>
  <si>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</si>
  <si>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</si>
  <si>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</si>
  <si>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</si>
  <si>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</si>
  <si>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</si>
  <si>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</si>
  <si>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</si>
  <si>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</si>
  <si>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</si>
  <si>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</si>
  <si>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</si>
  <si>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</si>
  <si>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</si>
  <si>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</si>
  <si>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</si>
  <si>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</si>
  <si>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</si>
  <si>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</si>
  <si>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</si>
  <si>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</si>
  <si>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</si>
  <si>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</si>
  <si>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</si>
  <si>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</si>
  <si>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</si>
  <si>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</si>
  <si>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</si>
  <si>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</si>
  <si>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</si>
  <si>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</si>
  <si>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</si>
  <si>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</si>
  <si>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</si>
  <si>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</si>
  <si>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</si>
  <si>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</si>
  <si>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</si>
  <si>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</si>
  <si>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</si>
  <si>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</si>
  <si>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</si>
  <si>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</si>
  <si>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</si>
  <si>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</si>
  <si>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</si>
  <si>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</si>
  <si>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</si>
  <si>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</si>
  <si>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</si>
  <si>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</si>
  <si>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</si>
  <si>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</si>
  <si>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</si>
  <si>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</si>
  <si>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</si>
  <si>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</si>
  <si>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</si>
  <si>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</si>
  <si>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</si>
  <si>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</si>
  <si>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</si>
  <si>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</si>
  <si>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</si>
  <si>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</si>
  <si>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</si>
  <si>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</si>
  <si>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</si>
  <si>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</si>
  <si>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</si>
  <si>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</si>
  <si>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</si>
  <si>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</si>
  <si>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</si>
  <si>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</si>
  <si>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</si>
  <si>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</si>
  <si>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</si>
  <si>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</si>
  <si>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</si>
  <si>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</si>
  <si>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</si>
  <si>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</si>
  <si>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</si>
  <si>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</si>
  <si>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</si>
  <si>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</si>
  <si>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</si>
  <si>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</si>
  <si>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</si>
  <si>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</si>
  <si>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</si>
  <si>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</si>
  <si>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</si>
  <si>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</si>
  <si>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</si>
  <si>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</si>
  <si>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</si>
  <si>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</si>
  <si>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</si>
  <si>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</si>
  <si>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</si>
  <si>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</si>
  <si>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</si>
  <si>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</si>
  <si>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</si>
  <si>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</si>
  <si>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</si>
  <si>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</si>
  <si>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</si>
  <si>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</si>
  <si>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</si>
  <si>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</si>
  <si>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</si>
  <si>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</si>
  <si>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</si>
  <si>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</si>
  <si>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</si>
  <si>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</si>
  <si>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</si>
  <si>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</si>
  <si>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</si>
  <si>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</si>
  <si>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</si>
  <si>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</si>
  <si>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</si>
  <si>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</si>
  <si>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</si>
  <si>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</si>
  <si>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</si>
  <si>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</si>
  <si>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</si>
  <si>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</si>
  <si>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</si>
  <si>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</si>
  <si>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</si>
  <si>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</si>
  <si>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</si>
  <si>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</si>
  <si>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</si>
  <si>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</si>
  <si>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</si>
  <si>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</si>
  <si>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</si>
  <si>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</si>
  <si>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</si>
  <si>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</si>
  <si>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</si>
  <si>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</si>
  <si>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</si>
  <si>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</si>
  <si>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</si>
  <si>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</si>
  <si>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</si>
  <si>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</si>
  <si>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</si>
  <si>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</si>
  <si>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</si>
  <si>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</si>
  <si>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</si>
  <si>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</si>
  <si>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</si>
  <si>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</si>
  <si>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</si>
  <si>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</si>
  <si>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</si>
  <si>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</si>
  <si>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</si>
  <si>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</si>
  <si>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</si>
  <si>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</si>
  <si>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</si>
  <si>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</si>
  <si>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</si>
  <si>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</si>
  <si>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</si>
  <si>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</si>
  <si>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</si>
  <si>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</si>
  <si>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</si>
  <si>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</si>
  <si>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</si>
  <si>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</si>
  <si>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</si>
  <si>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</si>
  <si>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</si>
  <si>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</si>
  <si>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</si>
  <si>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</si>
  <si>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</si>
  <si>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</si>
  <si>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</si>
  <si>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</si>
  <si>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</si>
  <si>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</si>
  <si>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</si>
  <si>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</si>
  <si>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</si>
  <si>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</si>
  <si>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</si>
  <si>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</si>
  <si>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</si>
  <si>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</si>
  <si>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</si>
  <si>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</si>
  <si>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</si>
  <si>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</si>
  <si>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</si>
  <si>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</si>
  <si>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</si>
  <si>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</si>
  <si>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</si>
  <si>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</si>
  <si>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</si>
  <si>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</si>
  <si>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</si>
  <si>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</si>
  <si>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</si>
  <si>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</si>
  <si>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</si>
  <si>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</si>
  <si>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</si>
  <si>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</si>
  <si>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</si>
  <si>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</si>
  <si>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</si>
  <si>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</si>
  <si>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</si>
  <si>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</si>
  <si>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</si>
  <si>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</si>
  <si>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</si>
  <si>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</si>
  <si>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</si>
  <si>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</si>
  <si>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</si>
  <si>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</si>
  <si>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</si>
  <si>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</si>
  <si>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</si>
  <si>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</si>
  <si>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</si>
  <si>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</si>
  <si>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</si>
  <si>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</si>
  <si>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</si>
  <si>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</si>
  <si>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</si>
  <si>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</si>
  <si>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</si>
  <si>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</si>
  <si>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</si>
  <si>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</si>
  <si>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</si>
  <si>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</si>
  <si>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</si>
  <si>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</si>
  <si>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</si>
  <si>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</si>
  <si>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</si>
  <si>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</si>
  <si>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</si>
  <si>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</si>
  <si>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</si>
  <si>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</si>
  <si>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</si>
  <si>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</si>
  <si>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</si>
  <si>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</si>
  <si>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</si>
  <si>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</si>
  <si>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</si>
  <si>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</si>
  <si>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</si>
  <si>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</si>
  <si>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</si>
  <si>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</si>
  <si>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</si>
  <si>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</si>
  <si>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</si>
  <si>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</si>
  <si>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</si>
  <si>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</si>
  <si>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</si>
  <si>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</si>
  <si>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</si>
  <si>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</si>
  <si>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</si>
  <si>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</si>
  <si>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</si>
  <si>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</si>
  <si>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</si>
  <si>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</si>
  <si>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</si>
  <si>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</si>
  <si>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</si>
  <si>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</si>
  <si>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</si>
  <si>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</si>
  <si>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</si>
  <si>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</si>
  <si>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</si>
  <si>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</si>
  <si>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</si>
  <si>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</si>
  <si>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</si>
  <si>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</si>
  <si>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</si>
  <si>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</si>
  <si>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</si>
  <si>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</si>
  <si>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</si>
  <si>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</si>
  <si>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</si>
  <si>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</si>
  <si>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</si>
  <si>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</si>
  <si>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</si>
  <si>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</si>
  <si>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</si>
  <si>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</si>
  <si>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</si>
  <si>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</si>
  <si>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</si>
  <si>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</si>
  <si>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</si>
  <si>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</si>
  <si>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</si>
  <si>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</si>
  <si>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</si>
  <si>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</si>
  <si>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</si>
  <si>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</si>
  <si>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</si>
  <si>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</si>
  <si>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</si>
  <si>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</si>
  <si>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</si>
  <si>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</si>
  <si>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</si>
  <si>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</si>
  <si>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</si>
  <si>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</si>
  <si>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</si>
  <si>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</si>
  <si>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</si>
  <si>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</si>
  <si>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</si>
  <si>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</si>
  <si>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</si>
  <si>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</si>
  <si>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</si>
  <si>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</si>
  <si>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</si>
  <si>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</si>
  <si>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</si>
  <si>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</si>
  <si>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</si>
  <si>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</si>
  <si>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</si>
  <si>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</si>
  <si>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</si>
  <si>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</si>
  <si>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</si>
  <si>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</si>
  <si>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</si>
  <si>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</si>
  <si>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</si>
  <si>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</si>
  <si>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</si>
  <si>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</si>
  <si>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</si>
  <si>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</si>
  <si>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</si>
  <si>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</si>
  <si>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</si>
  <si>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</si>
  <si>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</si>
  <si>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</si>
  <si>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</si>
  <si>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</si>
  <si>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</si>
  <si>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</si>
  <si>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</si>
  <si>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</si>
  <si>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</si>
  <si>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</si>
  <si>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</si>
  <si>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</si>
  <si>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</si>
  <si>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</si>
  <si>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</si>
  <si>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</si>
  <si>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</si>
  <si>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</si>
  <si>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</si>
  <si>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</si>
  <si>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</si>
  <si>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</si>
  <si>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</si>
  <si>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</si>
  <si>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</si>
  <si>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</si>
  <si>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</si>
  <si>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</si>
  <si>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</si>
  <si>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</si>
  <si>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</si>
  <si>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</si>
  <si>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</si>
  <si>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</si>
  <si>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</si>
  <si>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</si>
  <si>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</si>
  <si>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</si>
  <si>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</si>
  <si>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</si>
  <si>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</si>
  <si>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</si>
  <si>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</si>
  <si>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</si>
  <si>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</si>
  <si>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</si>
  <si>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</si>
  <si>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</si>
  <si>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</si>
  <si>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</si>
  <si>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</si>
  <si>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</si>
  <si>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</si>
  <si>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</si>
  <si>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</si>
  <si>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</si>
  <si>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</si>
  <si>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</si>
  <si>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</si>
  <si>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</si>
  <si>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</si>
  <si>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</si>
  <si>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</si>
  <si>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</si>
  <si>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</si>
  <si>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</si>
  <si>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</si>
  <si>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</si>
  <si>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</si>
  <si>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</si>
  <si>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</si>
  <si>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</si>
  <si>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</si>
  <si>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</si>
  <si>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</si>
  <si>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</si>
  <si>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</si>
  <si>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</si>
  <si>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</si>
  <si>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</si>
  <si>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</si>
  <si>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</si>
  <si>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</si>
  <si>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</si>
  <si>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</si>
  <si>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</si>
  <si>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</si>
  <si>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</si>
  <si>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</si>
  <si>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</si>
  <si>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</si>
  <si>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</si>
  <si>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</si>
  <si>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</si>
  <si>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</si>
  <si>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</si>
  <si>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</si>
  <si>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</si>
  <si>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</si>
  <si>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</si>
  <si>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</si>
  <si>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</si>
  <si>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</si>
  <si>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</si>
  <si>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</si>
  <si>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</si>
  <si>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</si>
  <si>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</si>
  <si>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</si>
  <si>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</si>
  <si>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</si>
  <si>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</si>
  <si>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</si>
  <si>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</si>
  <si>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</si>
  <si>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</si>
  <si>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</si>
  <si>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</si>
  <si>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</si>
  <si>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</si>
  <si>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</si>
  <si>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</si>
  <si>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</si>
  <si>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</si>
  <si>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</si>
  <si>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</si>
  <si>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</si>
  <si>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</si>
  <si>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</si>
  <si>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</si>
  <si>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</si>
  <si>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</si>
  <si>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</si>
  <si>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</si>
  <si>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</si>
  <si>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</si>
  <si>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</si>
  <si>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</si>
  <si>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</si>
  <si>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</si>
  <si>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</si>
  <si>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</si>
  <si>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</si>
  <si>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</si>
  <si>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</si>
  <si>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</si>
  <si>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</si>
  <si>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</si>
  <si>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</si>
  <si>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</si>
  <si>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</si>
  <si>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</si>
  <si>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</si>
  <si>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</si>
  <si>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</si>
  <si>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</si>
  <si>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</si>
  <si>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</si>
  <si>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</si>
  <si>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</si>
  <si>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</si>
  <si>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</si>
  <si>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</si>
  <si>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</si>
  <si>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</si>
  <si>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</si>
  <si>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</si>
  <si>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</si>
  <si>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</si>
  <si>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</si>
  <si>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</si>
  <si>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</si>
  <si>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</si>
  <si>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</si>
  <si>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</si>
  <si>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</si>
  <si>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</si>
  <si>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</si>
  <si>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</si>
  <si>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</si>
  <si>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</si>
  <si>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</si>
  <si>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</si>
  <si>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</si>
  <si>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</si>
  <si>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</si>
  <si>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</si>
  <si>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</si>
  <si>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</si>
  <si>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</si>
  <si>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</si>
  <si>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</si>
  <si>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</si>
  <si>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</si>
  <si>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</si>
  <si>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</si>
  <si>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</si>
  <si>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</si>
  <si>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</si>
  <si>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</si>
  <si>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</si>
  <si>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</si>
  <si>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</si>
  <si>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</si>
  <si>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</si>
  <si>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</si>
  <si>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</si>
  <si>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</si>
  <si>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</si>
  <si>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</si>
  <si>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</si>
  <si>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</si>
  <si>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</si>
  <si>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</si>
  <si>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</si>
  <si>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</si>
  <si>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</si>
  <si>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</si>
  <si>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</si>
  <si>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</si>
  <si>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</si>
  <si>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</si>
  <si>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</si>
  <si>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</si>
  <si>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</si>
  <si>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</si>
  <si>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</si>
  <si>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</si>
  <si>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</si>
  <si>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</si>
  <si>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</si>
  <si>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</si>
  <si>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</si>
  <si>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</si>
  <si>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</si>
  <si>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</si>
  <si>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</si>
  <si>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</si>
  <si>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</si>
  <si>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</si>
  <si>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</si>
  <si>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</si>
  <si>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</si>
  <si>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</si>
  <si>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</si>
  <si>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</si>
  <si>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</si>
  <si>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</si>
  <si>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</si>
  <si>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</si>
  <si>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</si>
  <si>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</si>
  <si>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</si>
  <si>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</si>
  <si>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</si>
  <si>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</si>
  <si>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</si>
  <si>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</si>
  <si>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</si>
  <si>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</si>
  <si>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</si>
  <si>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</si>
  <si>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</si>
  <si>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</si>
  <si>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</si>
  <si>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</si>
  <si>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</si>
  <si>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</si>
  <si>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</si>
  <si>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</si>
  <si>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</si>
  <si>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</si>
  <si>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</si>
  <si>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</si>
  <si>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</si>
  <si>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</si>
  <si>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</si>
  <si>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</si>
  <si>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</si>
  <si>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</si>
  <si>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</si>
  <si>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</si>
  <si>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</si>
  <si>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</si>
  <si>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</si>
  <si>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</si>
  <si>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</si>
  <si>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</si>
  <si>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</si>
  <si>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</si>
  <si>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</si>
  <si>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</si>
  <si>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</si>
  <si>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</si>
  <si>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</si>
  <si>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</si>
  <si>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</si>
  <si>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</si>
  <si>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</si>
  <si>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</si>
  <si>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</si>
  <si>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</si>
  <si>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</si>
  <si>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</si>
  <si>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</si>
  <si>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</si>
  <si>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</si>
  <si>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</si>
  <si>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</si>
  <si>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</si>
  <si>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</si>
  <si>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</si>
  <si>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</si>
  <si>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</si>
  <si>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</si>
  <si>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</si>
  <si>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</si>
  <si>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</si>
  <si>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</si>
  <si>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</si>
  <si>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</si>
  <si>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</si>
  <si>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</si>
  <si>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</si>
  <si>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</si>
  <si>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</si>
  <si>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</si>
  <si>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</si>
  <si>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</si>
  <si>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</si>
  <si>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</si>
  <si>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</si>
  <si>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</si>
  <si>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</si>
  <si>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</si>
  <si>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</si>
  <si>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</si>
  <si>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</si>
  <si>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</si>
  <si>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</si>
  <si>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</si>
  <si>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</si>
  <si>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</si>
  <si>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</si>
  <si>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</si>
  <si>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</si>
  <si>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</si>
  <si>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</si>
  <si>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</si>
  <si>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</si>
  <si>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</si>
  <si>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</si>
  <si>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</si>
  <si>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</si>
  <si>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</si>
  <si>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</si>
  <si>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</si>
  <si>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</si>
  <si>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</si>
  <si>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</si>
  <si>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</si>
  <si>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</si>
  <si>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</si>
  <si>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</si>
  <si>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</si>
  <si>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</si>
  <si>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</si>
  <si>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</si>
  <si>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</si>
  <si>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</si>
  <si>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</si>
  <si>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</si>
  <si>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</si>
  <si>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</si>
  <si>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</si>
  <si>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</si>
  <si>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</si>
  <si>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</si>
  <si>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</si>
  <si>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</si>
  <si>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</si>
  <si>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</si>
  <si>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</si>
  <si>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</si>
  <si>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</si>
  <si>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</si>
  <si>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</si>
  <si>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</si>
  <si>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</si>
  <si>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</si>
  <si>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</si>
  <si>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</si>
  <si>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</si>
  <si>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</si>
  <si>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</si>
  <si>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</si>
  <si>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</si>
  <si>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</si>
  <si>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</si>
  <si>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</si>
  <si>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</si>
  <si>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</si>
  <si>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</si>
  <si>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</si>
  <si>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</si>
  <si>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</si>
  <si>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</si>
  <si>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</si>
  <si>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</si>
  <si>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</si>
  <si>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</si>
  <si>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</si>
  <si>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</si>
  <si>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</si>
  <si>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</si>
  <si>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</si>
  <si>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</si>
  <si>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</si>
  <si>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</si>
  <si>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</si>
  <si>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</si>
  <si>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</si>
  <si>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</si>
  <si>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</si>
  <si>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</si>
  <si>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</si>
  <si>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</si>
  <si>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</si>
  <si>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</si>
  <si>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</si>
  <si>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</si>
  <si>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</si>
  <si>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</si>
  <si>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</si>
  <si>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</si>
  <si>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</si>
  <si>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</si>
  <si>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</si>
  <si>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</si>
  <si>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</si>
  <si>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</si>
  <si>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</si>
  <si>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</si>
  <si>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</si>
  <si>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</si>
  <si>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</si>
  <si>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</si>
  <si>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</si>
  <si>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</si>
  <si>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</si>
  <si>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</si>
  <si>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</si>
  <si>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</si>
  <si>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</si>
  <si>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</si>
  <si>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</si>
  <si>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</si>
  <si>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</si>
  <si>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</si>
  <si>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</si>
  <si>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</si>
  <si>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</si>
  <si>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</si>
  <si>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</si>
  <si>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</si>
  <si>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</si>
  <si>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</si>
  <si>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</si>
  <si>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</si>
  <si>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</si>
  <si>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</si>
  <si>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</si>
  <si>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</si>
  <si>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</si>
  <si>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</si>
  <si>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</si>
  <si>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</si>
  <si>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</si>
  <si>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</si>
  <si>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</si>
  <si>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</si>
  <si>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</si>
  <si>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</si>
  <si>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</si>
  <si>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</si>
  <si>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</si>
  <si>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</si>
  <si>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</si>
  <si>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</si>
  <si>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</si>
  <si>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</si>
  <si>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</si>
  <si>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</si>
  <si>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</si>
  <si>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</si>
  <si>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</si>
  <si>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</si>
  <si>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</si>
  <si>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</si>
  <si>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</si>
  <si>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</si>
  <si>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</si>
  <si>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</si>
  <si>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</si>
  <si>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</si>
  <si>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</si>
  <si>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</si>
  <si>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</si>
  <si>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</si>
  <si>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</si>
  <si>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</si>
  <si>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</si>
  <si>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</si>
  <si>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</si>
  <si>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</si>
  <si>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</si>
  <si>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</si>
  <si>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</si>
  <si>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</si>
  <si>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</si>
  <si>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</si>
  <si>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</si>
  <si>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</si>
  <si>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</si>
  <si>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</si>
  <si>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</si>
  <si>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</si>
  <si>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</si>
  <si>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</si>
  <si>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</si>
  <si>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</si>
  <si>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</si>
  <si>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</si>
  <si>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</si>
  <si>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</si>
  <si>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</si>
  <si>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</si>
  <si>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</si>
  <si>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</si>
  <si>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</si>
  <si>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</si>
  <si>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</si>
  <si>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</si>
  <si>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</si>
  <si>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</si>
  <si>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</si>
  <si>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</si>
  <si>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</si>
  <si>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</si>
  <si>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</si>
  <si>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</si>
  <si>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</si>
  <si>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</si>
  <si>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</si>
  <si>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</si>
  <si>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</si>
  <si>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</si>
  <si>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</si>
  <si>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</si>
  <si>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</si>
  <si>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</si>
  <si>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</si>
  <si>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</si>
  <si>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</si>
  <si>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</si>
  <si>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</si>
  <si>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</si>
  <si>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</si>
  <si>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</si>
  <si>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</si>
  <si>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</si>
  <si>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</si>
  <si>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</si>
  <si>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</si>
  <si>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</si>
  <si>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</si>
  <si>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</si>
  <si>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</si>
  <si>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</si>
  <si>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</si>
  <si>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</si>
  <si>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</si>
  <si>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</si>
  <si>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</si>
  <si>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</si>
  <si>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</si>
  <si>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</si>
  <si>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</si>
  <si>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</si>
  <si>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</si>
  <si>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</si>
  <si>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</si>
  <si>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</si>
  <si>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</si>
  <si>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</si>
  <si>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</si>
  <si>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</si>
  <si>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</si>
  <si>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</si>
  <si>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</si>
  <si>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</si>
  <si>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</si>
  <si>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</si>
  <si>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</si>
  <si>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</si>
  <si>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</si>
  <si>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</si>
  <si>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</si>
  <si>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</si>
  <si>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</si>
  <si>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</si>
  <si>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</si>
  <si>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</si>
  <si>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</si>
  <si>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</si>
  <si>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</si>
  <si>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</si>
  <si>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</si>
  <si>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</si>
  <si>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</si>
  <si>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</si>
  <si>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</si>
  <si>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</si>
  <si>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</si>
  <si>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</si>
  <si>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</si>
  <si>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</si>
  <si>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</si>
  <si>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</si>
  <si>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</si>
  <si>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</si>
  <si>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</si>
  <si>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</si>
  <si>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</si>
  <si>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</si>
  <si>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</si>
  <si>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</si>
  <si>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</si>
  <si>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</si>
  <si>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</si>
  <si>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</si>
  <si>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</si>
  <si>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</si>
  <si>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</si>
  <si>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</si>
  <si>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</si>
  <si>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</si>
  <si>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</si>
  <si>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</si>
  <si>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</si>
  <si>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</si>
  <si>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</si>
  <si>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</si>
  <si>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</si>
  <si>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</si>
  <si>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</si>
  <si>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</si>
  <si>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</si>
  <si>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</si>
  <si>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</si>
  <si>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</si>
  <si>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</si>
  <si>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</si>
  <si>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</si>
  <si>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</si>
  <si>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</si>
  <si>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</si>
  <si>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</si>
  <si>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</si>
  <si>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</si>
  <si>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</si>
  <si>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</si>
  <si>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</si>
  <si>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</si>
  <si>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</si>
  <si>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</si>
  <si>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</si>
  <si>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</si>
  <si>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</si>
  <si>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</si>
  <si>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</si>
  <si>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</si>
  <si>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</si>
  <si>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</si>
  <si>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</si>
  <si>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</si>
  <si>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</si>
  <si>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</si>
  <si>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</si>
  <si>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</si>
  <si>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</si>
  <si>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</si>
  <si>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</si>
  <si>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</si>
  <si>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</si>
  <si>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</si>
  <si>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</si>
  <si>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</si>
  <si>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</si>
  <si>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</si>
  <si>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</si>
  <si>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</si>
  <si>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</si>
  <si>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</si>
  <si>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</si>
  <si>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</si>
  <si>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</si>
  <si>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</si>
  <si>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</si>
  <si>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</si>
  <si>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</si>
  <si>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</si>
  <si>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</si>
  <si>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</si>
  <si>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</si>
  <si>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</si>
  <si>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</si>
  <si>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</si>
  <si>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</si>
  <si>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</si>
  <si>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</si>
  <si>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</si>
  <si>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</si>
  <si>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</si>
  <si>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</si>
  <si>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</si>
  <si>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</si>
  <si>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</si>
  <si>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</si>
  <si>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</si>
  <si>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</si>
  <si>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</si>
  <si>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</si>
  <si>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</si>
  <si>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</si>
  <si>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</si>
  <si>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</si>
  <si>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</si>
  <si>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</si>
  <si>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</si>
  <si>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</si>
  <si>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</si>
  <si>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</si>
  <si>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</si>
  <si>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</si>
  <si>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</si>
  <si>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</si>
  <si>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</si>
  <si>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</si>
  <si>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</si>
  <si>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</si>
  <si>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</si>
  <si>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</si>
  <si>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</si>
  <si>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</si>
  <si>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</si>
  <si>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</si>
  <si>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</si>
  <si>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</si>
  <si>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</si>
  <si>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</si>
  <si>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</si>
  <si>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</si>
  <si>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</si>
  <si>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</si>
  <si>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</si>
  <si>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</si>
  <si>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</si>
  <si>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</si>
  <si>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</si>
  <si>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</si>
  <si>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</si>
  <si>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</si>
  <si>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</si>
  <si>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</si>
  <si>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</si>
  <si>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</si>
  <si>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</si>
  <si>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</si>
  <si>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</si>
  <si>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</si>
  <si>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</si>
  <si>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</si>
  <si>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</si>
  <si>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</si>
  <si>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</si>
  <si>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</si>
  <si>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</si>
  <si>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</si>
  <si>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</si>
  <si>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</si>
  <si>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</si>
  <si>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</si>
  <si>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</si>
  <si>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</si>
  <si>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</si>
  <si>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</si>
  <si>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</si>
  <si>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</si>
  <si>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</si>
  <si>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</si>
  <si>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</si>
  <si>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</si>
  <si>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</si>
  <si>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</si>
  <si>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</si>
  <si>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</si>
  <si>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</si>
  <si>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</si>
  <si>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</si>
  <si>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</si>
  <si>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</si>
  <si>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</si>
  <si>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</si>
  <si>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</si>
  <si>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</si>
  <si>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</si>
  <si>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</si>
  <si>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</si>
  <si>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</si>
  <si>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</si>
  <si>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</si>
  <si>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</si>
  <si>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</si>
  <si>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</si>
  <si>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</si>
  <si>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</si>
  <si>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</si>
  <si>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</si>
  <si>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</si>
  <si>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</si>
  <si>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</si>
  <si>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</si>
  <si>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</si>
  <si>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</si>
  <si>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</si>
  <si>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</si>
  <si>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</si>
  <si>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</si>
  <si>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</si>
  <si>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</si>
  <si>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</si>
  <si>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</si>
  <si>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</si>
  <si>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</si>
  <si>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</si>
  <si>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</si>
  <si>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</si>
  <si>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</si>
  <si>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</si>
  <si>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</si>
  <si>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</si>
  <si>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</si>
  <si>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</si>
  <si>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</si>
  <si>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</si>
  <si>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</si>
  <si>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</si>
  <si>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</si>
  <si>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</si>
  <si>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</si>
  <si>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</si>
  <si>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</si>
  <si>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</si>
  <si>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</si>
  <si>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</si>
  <si>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</si>
  <si>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</si>
  <si>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</si>
  <si>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</si>
  <si>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</si>
  <si>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</si>
  <si>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</si>
  <si>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</si>
  <si>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</si>
  <si>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</si>
  <si>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</si>
  <si>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</si>
  <si>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</si>
  <si>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</si>
  <si>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</si>
  <si>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</si>
  <si>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</si>
  <si>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</si>
  <si>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</si>
  <si>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</si>
  <si>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</si>
  <si>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</si>
  <si>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</si>
  <si>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</si>
  <si>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</si>
  <si>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</si>
  <si>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</si>
  <si>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</si>
  <si>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</si>
  <si>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</si>
  <si>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</si>
  <si>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</si>
  <si>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</si>
  <si>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</si>
  <si>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</si>
  <si>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</si>
  <si>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</si>
  <si>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</si>
  <si>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</si>
  <si>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</si>
  <si>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</si>
  <si>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</si>
  <si>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</si>
  <si>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</si>
  <si>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</si>
  <si>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</si>
  <si>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</si>
  <si>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</si>
  <si>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</si>
  <si>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</si>
  <si>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</si>
  <si>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</si>
  <si>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</si>
  <si>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</si>
  <si>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</si>
  <si>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</si>
  <si>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</si>
  <si>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</si>
  <si>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</si>
  <si>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</si>
  <si>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</si>
  <si>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</si>
  <si>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</si>
  <si>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</si>
  <si>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</si>
  <si>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</si>
  <si>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</si>
  <si>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</si>
  <si>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</si>
  <si>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</si>
  <si>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</si>
  <si>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</si>
  <si>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</si>
  <si>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</si>
  <si>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</si>
  <si>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</si>
  <si>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</si>
  <si>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</si>
  <si>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</si>
  <si>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</si>
  <si>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</si>
  <si>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</si>
  <si>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</si>
  <si>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</si>
  <si>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</si>
  <si>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</si>
  <si>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</si>
  <si>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</si>
  <si>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</si>
  <si>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</si>
  <si>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</si>
  <si>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</si>
  <si>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</si>
  <si>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</si>
  <si>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</si>
  <si>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</si>
  <si>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</si>
  <si>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</si>
  <si>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</si>
  <si>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</si>
  <si>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</si>
  <si>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</si>
  <si>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</si>
  <si>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</si>
  <si>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</si>
  <si>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</si>
  <si>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</si>
  <si>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</si>
  <si>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</si>
  <si>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</si>
  <si>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</si>
  <si>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</si>
  <si>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</si>
  <si>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</si>
  <si>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</si>
  <si>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</si>
  <si>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</si>
  <si>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</si>
  <si>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</si>
  <si>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</si>
  <si>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</si>
  <si>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</si>
  <si>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</si>
  <si>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</si>
  <si>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</si>
  <si>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</si>
  <si>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</si>
  <si>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</si>
  <si>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</si>
  <si>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</si>
  <si>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</si>
  <si>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</si>
  <si>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</si>
  <si>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</si>
  <si>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</si>
  <si>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</si>
  <si>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</si>
  <si>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</si>
  <si>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</si>
  <si>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</si>
  <si>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</si>
  <si>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</si>
  <si>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</si>
  <si>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</si>
  <si>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</si>
  <si>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</si>
  <si>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</si>
  <si>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</si>
  <si>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</si>
  <si>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</si>
  <si>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</si>
  <si>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</si>
  <si>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</si>
  <si>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</si>
  <si>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</si>
  <si>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</si>
  <si>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</si>
  <si>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</si>
  <si>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</si>
  <si>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</si>
  <si>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</si>
  <si>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</si>
  <si>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</si>
  <si>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</si>
  <si>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</si>
  <si>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</si>
  <si>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</si>
  <si>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</si>
  <si>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</si>
  <si>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</si>
  <si>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</si>
  <si>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</si>
  <si>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</si>
  <si>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</si>
  <si>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</si>
  <si>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</si>
  <si>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</si>
  <si>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</si>
  <si>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</si>
  <si>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</si>
  <si>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</si>
  <si>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</si>
  <si>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</si>
  <si>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</si>
  <si>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</si>
  <si>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</si>
  <si>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</si>
  <si>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</si>
  <si>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</si>
  <si>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</si>
  <si>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</si>
  <si>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</si>
  <si>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</si>
  <si>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</si>
  <si>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</si>
  <si>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</si>
  <si>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</si>
  <si>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</si>
  <si>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</si>
  <si>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</si>
  <si>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</si>
  <si>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</si>
  <si>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</si>
  <si>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</si>
  <si>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</si>
  <si>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</si>
  <si>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</si>
  <si>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</si>
  <si>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</si>
  <si>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</si>
  <si>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</si>
  <si>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</si>
  <si>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</si>
  <si>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</si>
  <si>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</si>
  <si>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</si>
  <si>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</si>
  <si>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</si>
  <si>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</si>
  <si>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</si>
  <si>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</si>
  <si>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</si>
  <si>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</si>
  <si>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</si>
  <si>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</si>
  <si>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</si>
  <si>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</si>
  <si>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</si>
  <si>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</si>
  <si>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</si>
  <si>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</si>
  <si>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</si>
  <si>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</si>
  <si>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</si>
  <si>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</si>
  <si>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</si>
  <si>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</si>
  <si>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</si>
  <si>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</si>
  <si>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</si>
  <si>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</si>
  <si>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</si>
  <si>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</si>
  <si>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</si>
  <si>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</si>
  <si>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</si>
  <si>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</si>
  <si>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</si>
  <si>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</si>
  <si>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</si>
  <si>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</si>
  <si>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</si>
  <si>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</si>
  <si>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</si>
  <si>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</si>
  <si>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</si>
  <si>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</si>
  <si>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</si>
  <si>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</si>
  <si>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</si>
  <si>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</si>
  <si>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</si>
  <si>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</si>
  <si>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</si>
  <si>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</si>
  <si>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</si>
  <si>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</si>
  <si>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</si>
  <si>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</si>
  <si>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</si>
  <si>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</si>
  <si>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</si>
  <si>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</si>
  <si>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</si>
  <si>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</si>
  <si>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</si>
  <si>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</si>
  <si>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</si>
  <si>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</si>
  <si>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</si>
  <si>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</si>
  <si>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</si>
  <si>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</si>
  <si>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</si>
  <si>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</si>
  <si>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</si>
  <si>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</si>
  <si>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</si>
  <si>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</si>
  <si>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</si>
  <si>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</si>
  <si>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</si>
  <si>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</si>
  <si>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</si>
  <si>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</si>
  <si>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</si>
  <si>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</si>
  <si>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</si>
  <si>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</si>
  <si>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</si>
  <si>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</si>
  <si>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</si>
  <si>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</si>
  <si>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</si>
  <si>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</si>
  <si>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</si>
  <si>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</si>
  <si>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</si>
  <si>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</si>
  <si>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</si>
  <si>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</si>
  <si>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</si>
  <si>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</si>
  <si>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</si>
  <si>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</si>
  <si>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</si>
  <si>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</si>
  <si>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</si>
  <si>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</si>
  <si>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</si>
  <si>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</si>
  <si>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</si>
  <si>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</si>
  <si>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</si>
  <si>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</si>
  <si>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</si>
  <si>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</si>
  <si>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</si>
  <si>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</si>
  <si>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</si>
  <si>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</si>
  <si>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</si>
  <si>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</si>
  <si>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</si>
  <si>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</si>
  <si>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</si>
  <si>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</si>
  <si>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</si>
  <si>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</si>
  <si>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</si>
  <si>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</si>
  <si>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</si>
  <si>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</si>
  <si>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</si>
  <si>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</si>
  <si>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</si>
  <si>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</si>
  <si>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</si>
  <si>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</si>
  <si>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</si>
  <si>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</si>
  <si>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</si>
  <si>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</si>
  <si>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</si>
  <si>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</si>
  <si>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</si>
  <si>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</si>
  <si>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</si>
  <si>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</si>
  <si>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</si>
  <si>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</si>
  <si>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</si>
  <si>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</si>
  <si>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</si>
  <si>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</si>
  <si>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</si>
  <si>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</si>
  <si>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</si>
  <si>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</si>
  <si>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</si>
  <si>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</si>
  <si>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</si>
  <si>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</si>
  <si>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</si>
  <si>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</si>
  <si>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</si>
  <si>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</si>
  <si>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</si>
  <si>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</si>
  <si>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</si>
  <si>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</si>
  <si>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</si>
  <si>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</si>
  <si>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</si>
  <si>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</si>
  <si>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</si>
  <si>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</si>
  <si>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</si>
  <si>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</si>
  <si>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</si>
  <si>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</si>
  <si>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</si>
  <si>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</si>
  <si>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</si>
  <si>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</si>
  <si>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</si>
  <si>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</si>
  <si>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</si>
  <si>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</si>
  <si>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</si>
  <si>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</si>
  <si>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</si>
  <si>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</si>
  <si>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</si>
  <si>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</si>
  <si>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</si>
  <si>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</si>
  <si>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</si>
  <si>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</si>
  <si>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</si>
  <si>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</si>
  <si>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</si>
  <si>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</si>
  <si>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</si>
  <si>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</si>
  <si>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</si>
  <si>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</si>
  <si>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</si>
  <si>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</si>
  <si>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</si>
  <si>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</si>
  <si>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</si>
  <si>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</si>
  <si>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</si>
  <si>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</si>
  <si>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</si>
  <si>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</si>
  <si>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</si>
  <si>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</si>
  <si>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</si>
  <si>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</si>
  <si>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</si>
  <si>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</si>
  <si>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</si>
  <si>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</si>
  <si>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</si>
  <si>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</si>
  <si>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</si>
  <si>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</si>
  <si>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</si>
  <si>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</si>
  <si>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</si>
  <si>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</si>
  <si>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</si>
  <si>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</si>
  <si>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</si>
  <si>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</si>
  <si>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</si>
  <si>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</si>
  <si>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</si>
  <si>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</si>
  <si>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</si>
  <si>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</si>
  <si>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</si>
  <si>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</si>
  <si>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</si>
  <si>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</si>
  <si>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</si>
  <si>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</si>
  <si>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</si>
  <si>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</si>
  <si>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</si>
  <si>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</si>
  <si>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</si>
  <si>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</si>
  <si>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</si>
  <si>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</si>
  <si>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</si>
  <si>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</si>
  <si>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</si>
  <si>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</si>
  <si>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</si>
  <si>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</si>
  <si>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</si>
  <si>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</si>
  <si>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</si>
  <si>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</si>
  <si>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</si>
  <si>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</si>
  <si>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</si>
  <si>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</si>
  <si>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</si>
  <si>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</si>
  <si>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</si>
  <si>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</si>
  <si>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</si>
  <si>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</si>
  <si>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</si>
  <si>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</si>
  <si>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</si>
  <si>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</si>
  <si>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</si>
  <si>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</si>
  <si>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</si>
  <si>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</si>
  <si>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</si>
  <si>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</si>
  <si>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</si>
  <si>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</si>
  <si>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</si>
  <si>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</si>
  <si>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</si>
  <si>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</si>
  <si>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</si>
  <si>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</si>
  <si>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</si>
  <si>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</si>
  <si>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</si>
  <si>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</si>
  <si>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</si>
  <si>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</si>
  <si>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</si>
  <si>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</si>
  <si>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</si>
  <si>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</si>
  <si>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</si>
  <si>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</si>
  <si>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</si>
  <si>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</si>
  <si>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</si>
  <si>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</si>
  <si>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</si>
  <si>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</si>
  <si>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</si>
  <si>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</si>
  <si>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</si>
  <si>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</si>
  <si>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</si>
  <si>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</si>
  <si>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</si>
  <si>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</si>
  <si>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</si>
  <si>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</si>
  <si>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</si>
  <si>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</si>
  <si>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</si>
  <si>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</si>
  <si>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</si>
  <si>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</si>
  <si>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</si>
  <si>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</si>
  <si>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</si>
  <si>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</si>
  <si>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</si>
  <si>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</si>
  <si>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</si>
  <si>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</si>
  <si>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</si>
  <si>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</si>
  <si>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</si>
  <si>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</si>
  <si>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</si>
  <si>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</si>
  <si>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</si>
  <si>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</si>
  <si>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</si>
  <si>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</si>
  <si>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</si>
  <si>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</si>
  <si>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</si>
  <si>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</si>
  <si>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</si>
  <si>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</si>
  <si>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</si>
  <si>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</si>
  <si>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</si>
  <si>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</si>
  <si>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</si>
  <si>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</si>
  <si>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</si>
  <si>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</si>
  <si>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</si>
  <si>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</si>
  <si>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</si>
  <si>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</si>
  <si>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</si>
  <si>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</si>
  <si>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</si>
  <si>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</si>
  <si>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</si>
  <si>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</si>
  <si>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</si>
  <si>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</si>
  <si>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</si>
  <si>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</si>
  <si>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</si>
  <si>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</si>
  <si>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</si>
  <si>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</si>
  <si>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</si>
  <si>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</si>
  <si>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</si>
  <si>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</si>
  <si>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</si>
  <si>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</si>
  <si>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</si>
  <si>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</si>
  <si>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</si>
  <si>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</si>
  <si>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</si>
  <si>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</si>
  <si>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</si>
  <si>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</si>
  <si>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</si>
  <si>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</si>
  <si>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</si>
  <si>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</si>
  <si>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</si>
  <si>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</si>
  <si>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</si>
  <si>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</si>
  <si>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</si>
  <si>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</si>
  <si>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</si>
  <si>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</si>
  <si>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</si>
  <si>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</si>
  <si>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</si>
  <si>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</si>
  <si>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</si>
  <si>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</si>
  <si>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</si>
  <si>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</si>
  <si>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</si>
  <si>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</si>
  <si>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</si>
  <si>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</si>
  <si>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</si>
  <si>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</si>
  <si>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</si>
  <si>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</si>
  <si>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</si>
  <si>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</si>
  <si>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</si>
  <si>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</si>
  <si>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</si>
  <si>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</si>
  <si>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</si>
  <si>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</si>
  <si>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</si>
  <si>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</si>
  <si>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</si>
  <si>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</si>
  <si>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</si>
  <si>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</si>
  <si>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</si>
  <si>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</si>
  <si>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</si>
  <si>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</si>
  <si>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</si>
  <si>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</si>
  <si>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</si>
  <si>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</si>
  <si>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</si>
  <si>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</si>
  <si>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</si>
  <si>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</si>
  <si>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</si>
  <si>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</si>
  <si>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</si>
  <si>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</si>
  <si>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</si>
  <si>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</si>
  <si>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</si>
  <si>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</si>
  <si>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</si>
  <si>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</si>
  <si>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</si>
  <si>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</si>
  <si>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</si>
  <si>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</si>
  <si>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</si>
  <si>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</si>
  <si>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</si>
  <si>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</si>
  <si>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</si>
  <si>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</si>
  <si>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</si>
  <si>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</si>
  <si>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</si>
  <si>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</si>
  <si>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</si>
  <si>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</si>
  <si>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</si>
  <si>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</si>
  <si>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</si>
  <si>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</si>
  <si>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</si>
  <si>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</si>
  <si>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</si>
  <si>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</si>
  <si>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</si>
  <si>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</si>
  <si>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</si>
  <si>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</si>
  <si>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</si>
  <si>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</si>
  <si>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</si>
  <si>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</si>
  <si>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</si>
  <si>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</si>
  <si>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</si>
  <si>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</si>
  <si>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</si>
  <si>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</si>
  <si>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</si>
  <si>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</si>
  <si>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</si>
  <si>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</si>
  <si>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</si>
  <si>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</si>
  <si>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</si>
  <si>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</si>
  <si>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</si>
  <si>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</si>
  <si>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</si>
  <si>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</si>
  <si>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</si>
  <si>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</si>
  <si>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</si>
  <si>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</si>
  <si>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</si>
  <si>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</si>
  <si>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</si>
  <si>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</si>
  <si>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</si>
  <si>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</si>
  <si>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</si>
  <si>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</si>
  <si>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</si>
  <si>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</si>
  <si>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</si>
  <si>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</si>
  <si>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</si>
  <si>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</si>
  <si>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</si>
  <si>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</si>
  <si>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</si>
  <si>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</si>
  <si>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</si>
  <si>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</si>
  <si>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</si>
  <si>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</si>
  <si>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</si>
  <si>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</si>
  <si>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</si>
  <si>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</si>
  <si>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</si>
  <si>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</si>
  <si>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</si>
  <si>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</si>
  <si>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</si>
  <si>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</si>
  <si>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</si>
  <si>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</si>
  <si>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</si>
  <si>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</si>
  <si>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</si>
  <si>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</si>
  <si>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</si>
  <si>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</si>
  <si>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</si>
  <si>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</si>
  <si>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</si>
  <si>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</si>
  <si>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</si>
  <si>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</si>
  <si>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</si>
  <si>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</si>
  <si>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</si>
  <si>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</si>
  <si>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</si>
  <si>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</si>
  <si>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</si>
  <si>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</si>
  <si>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</si>
  <si>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</si>
  <si>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</si>
  <si>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</si>
  <si>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</si>
  <si>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</si>
  <si>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</si>
  <si>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</si>
  <si>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</si>
  <si>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</si>
  <si>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</si>
  <si>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</si>
  <si>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</si>
  <si>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</si>
  <si>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</si>
  <si>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</si>
  <si>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</si>
  <si>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</si>
  <si>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</si>
  <si>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</si>
  <si>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</si>
  <si>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</si>
  <si>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</si>
  <si>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</si>
  <si>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</si>
  <si>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</si>
  <si>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</si>
  <si>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</si>
  <si>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</si>
  <si>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</si>
  <si>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</si>
  <si>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</si>
  <si>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</si>
  <si>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</si>
  <si>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</si>
  <si>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</si>
  <si>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</si>
  <si>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</si>
  <si>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</si>
  <si>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</si>
  <si>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</si>
  <si>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</si>
  <si>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</si>
  <si>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</si>
  <si>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</si>
  <si>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</si>
  <si>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</si>
  <si>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</si>
  <si>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</si>
  <si>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</si>
  <si>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</si>
  <si>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</si>
  <si>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</si>
  <si>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</si>
  <si>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</si>
  <si>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</si>
  <si>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</si>
  <si>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</si>
  <si>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</si>
  <si>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</si>
  <si>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</si>
  <si>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</si>
  <si>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</si>
  <si>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</si>
  <si>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</si>
  <si>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</si>
  <si>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</si>
  <si>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</si>
  <si>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</si>
  <si>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</si>
  <si>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</si>
  <si>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</si>
  <si>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</si>
  <si>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</si>
  <si>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</si>
  <si>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</si>
  <si>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</si>
  <si>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</si>
  <si>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</si>
  <si>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</si>
  <si>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</si>
  <si>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</si>
  <si>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</si>
  <si>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</si>
  <si>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</si>
  <si>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</si>
  <si>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</si>
  <si>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</si>
  <si>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</si>
  <si>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</si>
  <si>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</si>
  <si>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</si>
  <si>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</si>
  <si>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</si>
  <si>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</si>
  <si>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</si>
  <si>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</si>
  <si>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</si>
  <si>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</si>
  <si>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</si>
  <si>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</si>
  <si>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</si>
  <si>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</si>
  <si>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</si>
  <si>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</si>
  <si>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</si>
  <si>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</si>
  <si>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</si>
  <si>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</si>
  <si>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</si>
  <si>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</si>
  <si>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</si>
  <si>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</si>
  <si>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</si>
  <si>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</si>
  <si>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</si>
  <si>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</si>
  <si>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</si>
  <si>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</si>
  <si>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</si>
  <si>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</si>
  <si>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</si>
  <si>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</si>
  <si>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</si>
  <si>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</si>
  <si>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</si>
  <si>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</si>
  <si>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</si>
  <si>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</si>
  <si>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</si>
  <si>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</si>
  <si>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</si>
  <si>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</si>
  <si>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</si>
  <si>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</si>
  <si>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</si>
  <si>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</si>
  <si>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</si>
  <si>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</si>
  <si>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</si>
  <si>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</si>
  <si>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</si>
  <si>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</si>
  <si>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</si>
  <si>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</si>
  <si>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</si>
  <si>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</si>
  <si>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</si>
  <si>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</si>
  <si>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</si>
  <si>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</si>
  <si>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</si>
  <si>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</si>
  <si>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</si>
  <si>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</si>
  <si>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</si>
  <si>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</si>
  <si>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</si>
  <si>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</si>
  <si>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</si>
  <si>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</si>
  <si>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</si>
  <si>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</si>
  <si>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</si>
  <si>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</si>
  <si>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</si>
  <si>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</si>
  <si>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</si>
  <si>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</si>
  <si>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</si>
  <si>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</si>
  <si>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</si>
  <si>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</si>
  <si>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</si>
  <si>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</si>
  <si>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</si>
  <si>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</si>
  <si>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</si>
  <si>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</si>
  <si>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</si>
  <si>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</si>
  <si>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</si>
  <si>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</si>
  <si>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</si>
  <si>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</si>
  <si>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</si>
  <si>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</si>
  <si>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</si>
  <si>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</si>
  <si>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</si>
  <si>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</si>
  <si>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</si>
  <si>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</si>
  <si>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</si>
  <si>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</si>
  <si>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</si>
  <si>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</si>
  <si>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</si>
  <si>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</si>
  <si>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</si>
  <si>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</si>
  <si>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</si>
  <si>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</si>
  <si>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</si>
  <si>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</si>
  <si>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</si>
  <si>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</si>
  <si>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</si>
  <si>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</si>
  <si>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</si>
  <si>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</si>
  <si>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</si>
  <si>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</si>
  <si>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</si>
  <si>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</si>
  <si>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</si>
  <si>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</si>
  <si>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</si>
  <si>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</si>
  <si>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</si>
  <si>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</si>
  <si>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</si>
  <si>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</si>
  <si>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</si>
  <si>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</si>
  <si>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</si>
  <si>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</si>
  <si>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</si>
  <si>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</si>
  <si>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</si>
  <si>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</si>
  <si>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</si>
  <si>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</si>
  <si>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</si>
  <si>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</si>
  <si>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</si>
  <si>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</si>
  <si>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</si>
  <si>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</si>
  <si>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</si>
  <si>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</si>
  <si>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</si>
  <si>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</si>
  <si>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</si>
  <si>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</si>
  <si>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</si>
  <si>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</si>
  <si>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</si>
  <si>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</si>
  <si>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</si>
  <si>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</si>
  <si>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</si>
  <si>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</si>
  <si>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</si>
  <si>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</si>
  <si>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</si>
  <si>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</si>
  <si>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</si>
  <si>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</si>
  <si>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</si>
  <si>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</si>
  <si>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</si>
  <si>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</si>
  <si>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</si>
  <si>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</si>
  <si>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</si>
  <si>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</si>
  <si>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</si>
  <si>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</si>
  <si>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</si>
  <si>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</si>
  <si>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</si>
  <si>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</si>
  <si>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</si>
  <si>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</si>
  <si>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</si>
  <si>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</si>
  <si>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</si>
  <si>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</si>
  <si>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</si>
  <si>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</si>
  <si>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</si>
  <si>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</si>
  <si>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</si>
  <si>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</si>
  <si>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</si>
  <si>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</si>
  <si>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</si>
  <si>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</si>
  <si>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</si>
  <si>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</si>
  <si>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</si>
  <si>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</si>
  <si>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</si>
  <si>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</si>
  <si>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</si>
  <si>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</si>
  <si>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</si>
  <si>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</si>
  <si>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</si>
  <si>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</si>
  <si>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</si>
  <si>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</si>
  <si>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</si>
  <si>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</si>
  <si>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</si>
  <si>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</si>
  <si>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</si>
  <si>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</si>
  <si>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</si>
  <si>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</si>
  <si>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</si>
  <si>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</si>
  <si>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</si>
  <si>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</si>
  <si>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</si>
  <si>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</si>
  <si>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</si>
  <si>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</si>
  <si>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</si>
  <si>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</si>
  <si>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</si>
  <si>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</si>
  <si>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</si>
  <si>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</si>
  <si>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</si>
  <si>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</si>
  <si>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</si>
  <si>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</si>
  <si>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</si>
  <si>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</si>
  <si>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</si>
  <si>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</si>
  <si>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</si>
  <si>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</si>
  <si>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</si>
  <si>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</si>
  <si>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</si>
  <si>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</si>
  <si>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</si>
  <si>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</si>
  <si>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</si>
  <si>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</si>
  <si>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</si>
  <si>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</si>
  <si>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</si>
  <si>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</si>
  <si>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</si>
  <si>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</si>
  <si>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</si>
  <si>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</si>
  <si>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</si>
  <si>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</si>
  <si>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</si>
  <si>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</si>
  <si>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</si>
  <si>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</si>
  <si>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</si>
  <si>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</si>
  <si>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</si>
  <si>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</si>
  <si>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</si>
  <si>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</si>
  <si>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</si>
  <si>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</si>
  <si>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</si>
  <si>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</si>
  <si>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</si>
  <si>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</si>
  <si>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</si>
  <si>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</si>
  <si>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</si>
  <si>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</si>
  <si>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</si>
  <si>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</si>
  <si>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</si>
  <si>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</si>
  <si>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</si>
  <si>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</si>
  <si>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</si>
  <si>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</si>
  <si>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</si>
  <si>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</si>
  <si>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</si>
  <si>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</si>
  <si>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</si>
  <si>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</si>
  <si>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</si>
  <si>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</si>
  <si>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</si>
  <si>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</si>
  <si>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</si>
  <si>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</si>
  <si>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</si>
  <si>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</si>
  <si>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</si>
  <si>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</si>
  <si>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</si>
  <si>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</si>
  <si>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</si>
  <si>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</si>
  <si>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</si>
  <si>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</si>
  <si>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</si>
  <si>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</si>
  <si>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</si>
  <si>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</si>
  <si>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</si>
  <si>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</si>
  <si>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</si>
  <si>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</si>
  <si>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</si>
  <si>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</si>
  <si>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</si>
  <si>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</si>
  <si>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</si>
  <si>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</si>
  <si>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</si>
  <si>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</si>
  <si>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</si>
  <si>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</si>
  <si>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</si>
  <si>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</si>
  <si>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</si>
  <si>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</si>
  <si>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</si>
  <si>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</si>
  <si>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</si>
  <si>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</si>
  <si>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</si>
  <si>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</si>
  <si>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</si>
  <si>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</si>
  <si>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</si>
  <si>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</si>
  <si>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</si>
  <si>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</si>
  <si>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</si>
  <si>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</si>
  <si>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</si>
  <si>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</si>
  <si>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</si>
  <si>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</si>
  <si>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</si>
  <si>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</si>
  <si>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</si>
  <si>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</si>
  <si>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</si>
  <si>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</si>
  <si>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</si>
  <si>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</si>
  <si>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</si>
  <si>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</si>
  <si>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</si>
  <si>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</si>
  <si>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</si>
  <si>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</si>
  <si>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</si>
  <si>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</si>
  <si>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</si>
  <si>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</si>
  <si>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</si>
  <si>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</si>
  <si>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</si>
  <si>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</si>
  <si>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</si>
  <si>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</si>
  <si>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</si>
  <si>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</si>
  <si>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</si>
  <si>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</si>
  <si>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</si>
  <si>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</si>
  <si>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</si>
  <si>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</si>
  <si>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</si>
  <si>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</si>
  <si>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</si>
  <si>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</si>
  <si>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</si>
  <si>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</si>
  <si>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</si>
  <si>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</si>
  <si>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</si>
  <si>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</si>
  <si>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</si>
  <si>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</si>
  <si>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</si>
  <si>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</si>
  <si>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</si>
  <si>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</si>
  <si>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</si>
  <si>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</si>
  <si>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</si>
  <si>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</si>
  <si>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</si>
  <si>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</si>
  <si>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</si>
  <si>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</si>
  <si>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</si>
  <si>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</si>
  <si>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</si>
  <si>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</si>
  <si>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</si>
  <si>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</si>
  <si>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</si>
  <si>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</si>
  <si>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</si>
  <si>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</si>
  <si>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</si>
  <si>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</si>
  <si>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</si>
  <si>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</si>
  <si>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</si>
  <si>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</si>
  <si>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</si>
  <si>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</si>
  <si>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</si>
  <si>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</si>
  <si>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</si>
  <si>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</si>
  <si>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</si>
  <si>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</si>
  <si>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</si>
  <si>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</si>
  <si>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</si>
  <si>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</si>
  <si>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</si>
  <si>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</si>
  <si>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</si>
  <si>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</si>
  <si>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</si>
  <si>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</si>
  <si>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</si>
  <si>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</si>
  <si>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</si>
  <si>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</si>
  <si>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</si>
  <si>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</si>
  <si>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</si>
  <si>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</si>
  <si>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</si>
  <si>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</si>
  <si>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</si>
  <si>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</si>
  <si>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</si>
  <si>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</si>
  <si>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</si>
  <si>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</si>
  <si>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</si>
  <si>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</si>
  <si>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</si>
  <si>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</si>
  <si>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</si>
  <si>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</si>
  <si>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</si>
  <si>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</si>
  <si>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</si>
  <si>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</si>
  <si>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</si>
  <si>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</si>
  <si>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</si>
  <si>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</si>
  <si>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</si>
  <si>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</si>
  <si>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</si>
  <si>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</si>
  <si>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</si>
  <si>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</si>
  <si>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</si>
  <si>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</si>
  <si>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</si>
  <si>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</si>
  <si>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</si>
  <si>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</si>
  <si>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</si>
  <si>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</si>
  <si>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</si>
  <si>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</si>
  <si>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</si>
  <si>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</si>
  <si>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</si>
  <si>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</si>
  <si>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</si>
  <si>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</si>
  <si>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</si>
  <si>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</si>
  <si>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</si>
  <si>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</si>
  <si>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</si>
  <si>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</si>
  <si>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</si>
  <si>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</si>
  <si>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</si>
  <si>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</si>
  <si>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</si>
  <si>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</si>
  <si>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</si>
  <si>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</si>
  <si>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</si>
  <si>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</si>
  <si>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</si>
  <si>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</si>
  <si>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</si>
  <si>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</si>
  <si>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</si>
  <si>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</si>
  <si>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</si>
  <si>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</si>
  <si>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</si>
  <si>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</si>
  <si>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</si>
  <si>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</si>
  <si>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</si>
  <si>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</si>
  <si>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</si>
  <si>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</si>
  <si>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</si>
  <si>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</si>
  <si>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</si>
  <si>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</si>
  <si>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</si>
  <si>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</si>
  <si>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</si>
  <si>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</si>
  <si>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</si>
  <si>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</si>
  <si>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</si>
  <si>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</si>
  <si>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</si>
  <si>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</si>
  <si>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</si>
  <si>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</si>
  <si>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</si>
  <si>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</si>
  <si>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</si>
  <si>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</si>
  <si>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</si>
  <si>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</si>
  <si>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</si>
  <si>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</si>
  <si>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</si>
  <si>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</si>
  <si>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</si>
  <si>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</si>
  <si>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</si>
  <si>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</si>
  <si>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</si>
  <si>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</si>
  <si>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</si>
  <si>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</si>
  <si>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</si>
  <si>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</si>
  <si>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</si>
  <si>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</si>
  <si>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</si>
  <si>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</si>
  <si>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</si>
  <si>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</si>
  <si>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</si>
  <si>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</si>
  <si>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</si>
  <si>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</si>
  <si>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</si>
  <si>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</si>
  <si>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</si>
  <si>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</si>
  <si>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</si>
  <si>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</si>
  <si>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</si>
  <si>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</si>
  <si>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</si>
  <si>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</si>
  <si>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</si>
  <si>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</si>
  <si>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</si>
  <si>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</si>
  <si>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</si>
  <si>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</si>
  <si>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</si>
  <si>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</si>
  <si>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</si>
  <si>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</si>
  <si>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</si>
  <si>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</si>
  <si>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</si>
  <si>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</si>
  <si>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</si>
  <si>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</si>
  <si>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</si>
  <si>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</si>
  <si>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</si>
  <si>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</si>
  <si>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</si>
  <si>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</si>
  <si>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</si>
  <si>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</si>
  <si>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</si>
  <si>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</si>
  <si>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</si>
  <si>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</si>
  <si>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</si>
  <si>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</si>
  <si>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</si>
  <si>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</si>
  <si>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</si>
  <si>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</si>
  <si>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</si>
  <si>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</si>
  <si>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</si>
  <si>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</si>
  <si>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</si>
  <si>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</si>
  <si>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</si>
  <si>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</si>
  <si>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</si>
  <si>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</si>
  <si>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</si>
  <si>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</si>
  <si>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</si>
  <si>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</si>
  <si>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</si>
  <si>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</si>
  <si>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</si>
  <si>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</si>
  <si>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</si>
  <si>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</si>
  <si>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</si>
  <si>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</si>
  <si>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</si>
  <si>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</si>
  <si>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</si>
  <si>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</si>
  <si>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</si>
  <si>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</si>
  <si>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</si>
  <si>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</si>
  <si>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</si>
  <si>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</si>
  <si>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</si>
  <si>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</si>
  <si>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</si>
  <si>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</si>
  <si>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</si>
  <si>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</si>
  <si>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</si>
  <si>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</si>
  <si>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</si>
  <si>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</si>
  <si>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</si>
  <si>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</si>
  <si>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</si>
  <si>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</si>
  <si>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</si>
  <si>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</si>
  <si>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</si>
  <si>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</si>
  <si>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</si>
  <si>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</si>
  <si>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</si>
  <si>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</si>
  <si>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</si>
  <si>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</si>
  <si>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</si>
  <si>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</si>
  <si>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</si>
  <si>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</si>
  <si>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</si>
  <si>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</si>
  <si>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</si>
  <si>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</si>
  <si>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</si>
  <si>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</si>
  <si>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</si>
  <si>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</si>
  <si>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</si>
  <si>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</si>
  <si>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</si>
  <si>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</si>
  <si>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</si>
  <si>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</si>
  <si>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</si>
  <si>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</si>
  <si>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</si>
  <si>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</si>
  <si>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</si>
  <si>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</si>
  <si>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</si>
  <si>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</si>
  <si>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</si>
  <si>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</si>
  <si>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</si>
  <si>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</si>
  <si>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</si>
  <si>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</si>
  <si>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</si>
  <si>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</si>
  <si>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</si>
  <si>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</si>
  <si>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</si>
  <si>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</si>
  <si>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</si>
  <si>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</si>
  <si>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</si>
  <si>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</si>
  <si>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</si>
  <si>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</si>
  <si>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</si>
  <si>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</si>
  <si>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</si>
  <si>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</si>
  <si>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</si>
  <si>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</si>
  <si>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</si>
  <si>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</si>
  <si>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</si>
  <si>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</si>
  <si>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</si>
  <si>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</si>
  <si>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</si>
  <si>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</si>
  <si>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</si>
  <si>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</si>
  <si>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</si>
  <si>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</si>
  <si>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</si>
  <si>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</si>
  <si>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</si>
  <si>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</si>
  <si>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</si>
  <si>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</si>
  <si>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</si>
  <si>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</si>
  <si>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</si>
  <si>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</si>
  <si>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</si>
  <si>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</si>
  <si>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</si>
  <si>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</si>
  <si>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</si>
  <si>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</si>
  <si>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</si>
  <si>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</si>
  <si>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</si>
  <si>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</si>
  <si>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</si>
  <si>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</si>
  <si>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</si>
  <si>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</si>
  <si>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</si>
  <si>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</si>
  <si>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</si>
  <si>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</si>
  <si>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</si>
  <si>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</si>
  <si>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</si>
  <si>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</si>
  <si>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</si>
  <si>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</si>
  <si>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</si>
  <si>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</si>
  <si>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</si>
  <si>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</si>
  <si>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</si>
  <si>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</si>
  <si>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</si>
  <si>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</si>
  <si>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</si>
  <si>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</si>
  <si>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</si>
  <si>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</si>
  <si>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</si>
  <si>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</si>
  <si>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</si>
  <si>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</si>
  <si>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</si>
  <si>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</si>
  <si>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</si>
  <si>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</si>
  <si>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</si>
  <si>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</si>
  <si>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</si>
  <si>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</si>
  <si>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</si>
  <si>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</si>
  <si>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</si>
  <si>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</si>
  <si>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</si>
  <si>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</si>
  <si>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</si>
  <si>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</si>
  <si>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</si>
  <si>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</si>
  <si>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</si>
  <si>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</si>
  <si>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</si>
  <si>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</si>
  <si>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</si>
  <si>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</si>
  <si>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</si>
  <si>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</si>
  <si>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</si>
  <si>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</si>
  <si>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</si>
  <si>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</si>
  <si>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</si>
  <si>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</si>
  <si>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</si>
  <si>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</si>
  <si>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</si>
  <si>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</si>
  <si>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</si>
  <si>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</si>
  <si>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</si>
  <si>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</si>
  <si>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</si>
  <si>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</si>
  <si>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</si>
  <si>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</si>
  <si>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</si>
  <si>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</si>
  <si>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</si>
  <si>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</si>
  <si>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</si>
  <si>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</si>
  <si>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</si>
  <si>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</si>
  <si>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</si>
  <si>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</si>
  <si>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</si>
  <si>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</si>
  <si>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</si>
  <si>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</si>
  <si>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</si>
  <si>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</si>
  <si>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</si>
  <si>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</si>
  <si>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</si>
  <si>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</si>
  <si>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</si>
  <si>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</si>
  <si>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</si>
  <si>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</si>
  <si>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</si>
  <si>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</si>
  <si>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</si>
  <si>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</si>
  <si>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</si>
  <si>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</si>
  <si>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</si>
  <si>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</si>
  <si>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</si>
  <si>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</si>
  <si>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</si>
  <si>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</si>
  <si>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</si>
  <si>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</si>
  <si>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</si>
  <si>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</si>
  <si>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</si>
  <si>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</si>
  <si>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</si>
  <si>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</si>
  <si>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</si>
  <si>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</si>
  <si>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</si>
  <si>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</si>
  <si>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</si>
  <si>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</si>
  <si>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</si>
  <si>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</si>
  <si>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</si>
  <si>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</si>
  <si>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</si>
  <si>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</si>
  <si>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</si>
  <si>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</si>
  <si>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</si>
  <si>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</si>
  <si>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</si>
  <si>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</si>
  <si>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</si>
  <si>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</si>
  <si>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</si>
  <si>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</si>
  <si>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</si>
  <si>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</si>
  <si>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</si>
  <si>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</si>
  <si>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</si>
  <si>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</si>
  <si>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</si>
  <si>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</si>
  <si>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</si>
  <si>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</si>
  <si>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</si>
  <si>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</si>
  <si>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</si>
  <si>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</si>
  <si>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</si>
  <si>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</si>
  <si>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</si>
  <si>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</si>
  <si>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</si>
  <si>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</si>
  <si>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</si>
  <si>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</si>
  <si>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</si>
  <si>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</si>
  <si>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</si>
  <si>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</si>
  <si>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</si>
  <si>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</si>
  <si>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</si>
  <si>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</si>
  <si>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</si>
  <si>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</si>
  <si>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</si>
  <si>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</si>
  <si>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</si>
  <si>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</si>
  <si>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</si>
  <si>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</si>
  <si>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</si>
  <si>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</si>
  <si>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</si>
  <si>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</si>
  <si>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</si>
  <si>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</si>
  <si>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</si>
  <si>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</si>
  <si>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</si>
  <si>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</si>
  <si>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</si>
  <si>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</si>
  <si>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</si>
  <si>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</si>
  <si>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</si>
  <si>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</si>
  <si>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</si>
  <si>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</si>
  <si>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</si>
  <si>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</si>
  <si>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</si>
  <si>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</si>
  <si>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</si>
  <si>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</si>
  <si>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</si>
  <si>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</si>
  <si>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</si>
  <si>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</si>
  <si>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</si>
  <si>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</si>
  <si>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</si>
  <si>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</si>
  <si>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</si>
  <si>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</si>
  <si>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</si>
  <si>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</si>
  <si>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</si>
  <si>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</si>
  <si>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</si>
  <si>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</si>
  <si>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</si>
  <si>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</si>
  <si>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</si>
  <si>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</si>
  <si>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</si>
  <si>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</si>
  <si>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</si>
  <si>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</si>
  <si>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</si>
  <si>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</si>
  <si>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</si>
  <si>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</si>
  <si>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</si>
  <si>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</si>
  <si>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</si>
  <si>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</si>
  <si>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</si>
  <si>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</si>
  <si>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</si>
  <si>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</si>
  <si>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</si>
  <si>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</si>
  <si>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</si>
  <si>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</si>
  <si>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</si>
  <si>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</si>
  <si>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</si>
  <si>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</si>
  <si>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</si>
  <si>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</si>
  <si>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</si>
  <si>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</si>
  <si>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</si>
  <si>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</si>
  <si>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</si>
  <si>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</si>
  <si>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</si>
  <si>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</si>
  <si>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</si>
  <si>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</si>
  <si>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</si>
  <si>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</si>
  <si>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</si>
  <si>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</si>
  <si>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</si>
  <si>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</si>
  <si>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</si>
  <si>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</si>
  <si>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</si>
  <si>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</si>
  <si>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</si>
  <si>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</si>
  <si>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</si>
  <si>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</si>
  <si>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</si>
  <si>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</si>
  <si>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</si>
  <si>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</si>
  <si>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</si>
  <si>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</si>
  <si>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</si>
  <si>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</si>
  <si>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</si>
  <si>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</si>
  <si>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</si>
  <si>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</si>
  <si>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</si>
  <si>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</si>
  <si>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</si>
  <si>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</si>
  <si>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</si>
  <si>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</si>
  <si>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</si>
  <si>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</si>
  <si>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</si>
  <si>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</si>
  <si>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</si>
  <si>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</si>
  <si>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</si>
  <si>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</si>
  <si>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</si>
  <si>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</si>
  <si>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</si>
  <si>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</si>
  <si>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</si>
  <si>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</si>
  <si>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</si>
  <si>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</si>
  <si>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</si>
  <si>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</si>
  <si>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</si>
  <si>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</si>
  <si>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</si>
  <si>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</si>
  <si>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</si>
  <si>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</si>
  <si>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</si>
  <si>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</si>
  <si>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</si>
  <si>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</si>
  <si>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</si>
  <si>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</si>
  <si>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</si>
  <si>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</si>
  <si>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</si>
  <si>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</si>
  <si>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</si>
  <si>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</si>
  <si>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</si>
  <si>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</si>
  <si>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</si>
  <si>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</si>
  <si>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</si>
  <si>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</si>
  <si>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</si>
  <si>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</si>
  <si>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</si>
  <si>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</si>
  <si>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</si>
  <si>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</si>
  <si>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</si>
  <si>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</si>
  <si>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</si>
  <si>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</si>
  <si>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</si>
  <si>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</si>
  <si>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</si>
  <si>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</si>
  <si>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</si>
  <si>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</si>
  <si>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</si>
  <si>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</si>
  <si>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</si>
  <si>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</si>
  <si>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</si>
  <si>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</si>
  <si>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</si>
  <si>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</si>
  <si>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</si>
  <si>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</si>
  <si>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</si>
  <si>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</si>
  <si>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</si>
  <si>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</si>
  <si>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</si>
  <si>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</si>
  <si>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</si>
  <si>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</si>
  <si>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</si>
  <si>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</si>
  <si>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</si>
  <si>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</si>
  <si>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</si>
  <si>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</si>
  <si>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</si>
  <si>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</si>
  <si>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</si>
  <si>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</si>
  <si>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</si>
  <si>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</si>
  <si>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</si>
  <si>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</si>
  <si>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</si>
  <si>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</si>
  <si>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</si>
  <si>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</si>
  <si>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</si>
  <si>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</si>
  <si>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</si>
  <si>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</si>
  <si>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</si>
  <si>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</si>
  <si>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</si>
  <si>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</si>
  <si>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</si>
  <si>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</si>
  <si>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</si>
  <si>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</si>
  <si>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</si>
  <si>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</si>
  <si>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</si>
  <si>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</si>
  <si>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</si>
  <si>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</si>
  <si>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</si>
  <si>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</si>
  <si>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</si>
  <si>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</si>
  <si>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</si>
  <si>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</si>
  <si>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</si>
  <si>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</si>
  <si>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</si>
  <si>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</si>
  <si>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</si>
  <si>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</si>
  <si>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</si>
  <si>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</si>
  <si>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</si>
  <si>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</si>
  <si>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</si>
  <si>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</si>
  <si>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</si>
  <si>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</si>
  <si>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</si>
  <si>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</si>
  <si>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</si>
  <si>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</si>
  <si>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</si>
  <si>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</si>
  <si>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</si>
  <si>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</si>
  <si>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</si>
  <si>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</si>
  <si>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</si>
  <si>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</si>
  <si>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</si>
  <si>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</si>
  <si>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</si>
  <si>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</si>
  <si>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</si>
  <si>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</si>
  <si>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</si>
  <si>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</si>
  <si>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</si>
  <si>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</si>
  <si>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</si>
  <si>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</si>
  <si>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</si>
  <si>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</si>
  <si>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</si>
  <si>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</si>
  <si>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</si>
  <si>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</si>
  <si>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</si>
  <si>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</si>
  <si>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</si>
  <si>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</si>
  <si>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</si>
  <si>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</si>
  <si>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</si>
  <si>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</si>
  <si>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</si>
  <si>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</si>
  <si>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</si>
  <si>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</si>
  <si>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</si>
  <si>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</si>
  <si>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</si>
  <si>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</si>
  <si>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</si>
  <si>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</si>
  <si>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</si>
  <si>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</si>
  <si>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</si>
  <si>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</si>
  <si>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</si>
  <si>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</si>
  <si>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</si>
  <si>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</si>
  <si>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</si>
  <si>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</si>
  <si>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</si>
  <si>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</si>
  <si>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</si>
  <si>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</si>
  <si>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</si>
  <si>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</si>
  <si>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</si>
  <si>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</si>
  <si>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</si>
  <si>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</si>
  <si>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</si>
  <si>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</si>
  <si>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</si>
  <si>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</si>
  <si>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</si>
  <si>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</si>
  <si>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</si>
  <si>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</si>
  <si>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</si>
  <si>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</si>
  <si>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</si>
  <si>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</si>
  <si>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</si>
  <si>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</si>
  <si>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</si>
  <si>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</si>
  <si>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</si>
  <si>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</si>
  <si>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</si>
  <si>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</si>
  <si>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</si>
  <si>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</si>
  <si>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</si>
  <si>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</si>
  <si>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</si>
  <si>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</si>
  <si>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</si>
  <si>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</si>
  <si>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</si>
  <si>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</si>
  <si>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</si>
  <si>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</si>
  <si>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</si>
  <si>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</si>
  <si>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</si>
  <si>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</si>
  <si>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</si>
  <si>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</si>
  <si>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</si>
  <si>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</si>
  <si>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</si>
  <si>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</si>
  <si>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</si>
  <si>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</si>
  <si>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</si>
  <si>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</si>
  <si>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</si>
  <si>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</si>
  <si>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</si>
  <si>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</si>
  <si>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</si>
  <si>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</si>
  <si>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</si>
  <si>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</si>
  <si>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</si>
  <si>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</si>
  <si>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</si>
  <si>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</si>
  <si>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</si>
  <si>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</si>
  <si>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</si>
  <si>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</si>
  <si>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</si>
  <si>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</si>
  <si>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</si>
  <si>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</si>
  <si>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</si>
  <si>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</si>
  <si>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</si>
  <si>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</si>
  <si>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</si>
  <si>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</si>
  <si>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</si>
  <si>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</si>
  <si>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</si>
  <si>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</si>
  <si>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</si>
  <si>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</si>
  <si>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</si>
  <si>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</si>
  <si>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</si>
  <si>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</si>
  <si>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</si>
  <si>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</si>
  <si>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</si>
  <si>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</si>
  <si>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</si>
  <si>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</si>
  <si>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</si>
  <si>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</si>
  <si>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</si>
  <si>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</si>
  <si>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</si>
  <si>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</si>
  <si>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</si>
  <si>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</si>
  <si>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</si>
  <si>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</si>
  <si>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</si>
  <si>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</si>
  <si>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</si>
  <si>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</si>
  <si>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</si>
  <si>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</si>
  <si>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</si>
  <si>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</si>
  <si>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</si>
  <si>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</si>
  <si>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</si>
  <si>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</si>
  <si>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</si>
  <si>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</si>
  <si>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</si>
  <si>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</si>
  <si>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</si>
  <si>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</si>
  <si>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</si>
  <si>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</si>
  <si>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</si>
  <si>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</si>
  <si>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</si>
  <si>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</si>
  <si>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</si>
  <si>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</si>
  <si>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</si>
  <si>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</si>
  <si>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</si>
  <si>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</si>
  <si>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</si>
  <si>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</si>
  <si>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</si>
  <si>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</si>
  <si>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</si>
  <si>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</si>
  <si>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</si>
  <si>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</si>
  <si>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</si>
  <si>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</si>
  <si>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</si>
  <si>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</si>
  <si>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</si>
  <si>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</si>
  <si>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</si>
  <si>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</si>
  <si>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</si>
  <si>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</si>
  <si>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</si>
  <si>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</si>
  <si>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</si>
  <si>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</si>
  <si>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</si>
  <si>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</si>
  <si>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</si>
  <si>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</si>
  <si>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</si>
  <si>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</si>
  <si>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</si>
  <si>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</si>
  <si>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</si>
  <si>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</si>
  <si>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</si>
  <si>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</si>
  <si>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</si>
  <si>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</si>
  <si>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</si>
  <si>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</si>
  <si>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</si>
  <si>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</si>
  <si>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</si>
  <si>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</si>
  <si>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</si>
  <si>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</si>
  <si>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</si>
  <si>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</si>
  <si>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</si>
  <si>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</si>
  <si>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</si>
  <si>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</si>
  <si>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</si>
  <si>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</si>
  <si>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</si>
  <si>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</si>
  <si>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</si>
  <si>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</si>
  <si>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</si>
  <si>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</si>
  <si>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</si>
  <si>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</si>
  <si>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</si>
  <si>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</si>
  <si>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</si>
  <si>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</si>
  <si>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</si>
  <si>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</si>
  <si>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</si>
  <si>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</si>
  <si>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</si>
  <si>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</si>
  <si>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</si>
  <si>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</si>
  <si>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</si>
  <si>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</si>
  <si>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</si>
  <si>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</si>
  <si>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</si>
  <si>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</si>
  <si>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</si>
  <si>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</si>
  <si>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</si>
  <si>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</si>
  <si>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</si>
  <si>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</si>
  <si>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</si>
  <si>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</si>
  <si>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</si>
  <si>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</si>
  <si>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</si>
  <si>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</si>
  <si>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</si>
  <si>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</si>
  <si>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</si>
  <si>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</si>
  <si>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</si>
  <si>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</si>
  <si>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</si>
  <si>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</si>
  <si>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</si>
  <si>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</si>
  <si>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</si>
  <si>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</si>
  <si>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</si>
  <si>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</si>
  <si>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</si>
  <si>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</si>
  <si>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</si>
  <si>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</si>
  <si>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</si>
  <si>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</si>
  <si>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</si>
  <si>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</si>
  <si>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</si>
  <si>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</si>
  <si>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</si>
  <si>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</si>
  <si>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</si>
  <si>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</si>
  <si>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</si>
  <si>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</si>
  <si>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</si>
  <si>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</si>
  <si>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</si>
  <si>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</si>
  <si>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</si>
  <si>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</si>
  <si>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</si>
  <si>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</si>
  <si>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</si>
  <si>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</si>
  <si>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</si>
  <si>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</si>
  <si>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</si>
  <si>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</si>
  <si>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</si>
  <si>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</si>
  <si>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</si>
  <si>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</si>
  <si>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</si>
  <si>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</si>
  <si>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</si>
  <si>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</si>
  <si>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</si>
  <si>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</si>
  <si>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</si>
  <si>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</si>
  <si>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</si>
  <si>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</si>
  <si>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</si>
  <si>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</si>
  <si>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</si>
  <si>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</si>
  <si>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</si>
  <si>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</si>
  <si>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</si>
  <si>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</si>
  <si>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</si>
  <si>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</si>
  <si>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</si>
  <si>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</si>
  <si>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</si>
  <si>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</si>
  <si>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</si>
  <si>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</si>
  <si>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</si>
  <si>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</si>
  <si>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</si>
  <si>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</si>
  <si>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</si>
  <si>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</si>
  <si>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</si>
  <si>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</si>
  <si>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</si>
  <si>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</si>
  <si>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</si>
  <si>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</si>
  <si>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</si>
  <si>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</si>
  <si>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</si>
  <si>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</si>
  <si>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</si>
  <si>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</si>
  <si>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</si>
  <si>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</si>
  <si>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</si>
  <si>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</si>
  <si>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</si>
  <si>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</si>
  <si>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</si>
  <si>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</si>
  <si>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</si>
  <si>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</si>
  <si>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</si>
  <si>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</si>
  <si>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</si>
  <si>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</si>
  <si>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</si>
  <si>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</si>
  <si>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</si>
  <si>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</si>
  <si>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</si>
  <si>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</si>
  <si>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</si>
  <si>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</si>
  <si>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</si>
  <si>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</si>
  <si>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</si>
  <si>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</si>
  <si>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</si>
  <si>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</si>
  <si>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</si>
  <si>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</si>
  <si>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</si>
  <si>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</si>
  <si>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</si>
  <si>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</si>
  <si>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</si>
  <si>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</si>
  <si>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</si>
  <si>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</si>
  <si>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</si>
  <si>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</si>
  <si>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</si>
  <si>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</si>
  <si>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</si>
  <si>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</si>
  <si>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</si>
  <si>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</si>
  <si>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</si>
  <si>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</si>
  <si>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</si>
  <si>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</si>
  <si>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</si>
  <si>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</si>
  <si>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</si>
  <si>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</si>
  <si>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</si>
  <si>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</si>
  <si>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</si>
  <si>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</si>
  <si>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</si>
  <si>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</si>
  <si>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</si>
  <si>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</si>
  <si>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</si>
  <si>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</si>
  <si>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</si>
  <si>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</si>
  <si>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</si>
  <si>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</si>
  <si>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</si>
  <si>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</si>
  <si>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</si>
  <si>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</si>
  <si>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</si>
  <si>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</si>
  <si>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</si>
  <si>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</si>
  <si>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</si>
  <si>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</si>
  <si>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</si>
  <si>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</si>
  <si>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</si>
  <si>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</si>
  <si>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</si>
  <si>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</si>
  <si>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</si>
  <si>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</si>
  <si>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</si>
  <si>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</si>
  <si>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</si>
  <si>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</si>
  <si>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</si>
  <si>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</si>
  <si>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</si>
  <si>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</si>
  <si>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</si>
  <si>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</si>
  <si>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</si>
  <si>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</si>
  <si>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</si>
  <si>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</si>
  <si>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</si>
  <si>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</si>
  <si>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</si>
  <si>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</si>
  <si>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</si>
  <si>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</si>
  <si>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</si>
  <si>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</si>
  <si>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</si>
  <si>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</si>
  <si>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</si>
  <si>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</si>
  <si>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</si>
  <si>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</si>
  <si>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</si>
  <si>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</si>
  <si>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</si>
  <si>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</si>
  <si>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</si>
  <si>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</si>
  <si>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</si>
  <si>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</si>
  <si>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</si>
  <si>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</si>
  <si>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</si>
  <si>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</si>
  <si>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</si>
  <si>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</si>
  <si>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</si>
  <si>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</si>
  <si>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</si>
  <si>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</si>
  <si>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</si>
  <si>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</si>
  <si>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</si>
  <si>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</si>
  <si>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</si>
  <si>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</si>
  <si>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</si>
  <si>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</si>
  <si>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</si>
  <si>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</si>
  <si>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</si>
  <si>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</si>
  <si>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</si>
  <si>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</si>
  <si>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</si>
  <si>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</si>
  <si>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</si>
  <si>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</si>
  <si>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</si>
  <si>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</si>
  <si>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</si>
  <si>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</si>
  <si>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</si>
  <si>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</si>
  <si>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</si>
  <si>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</si>
  <si>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</si>
  <si>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</si>
  <si>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</si>
  <si>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</si>
  <si>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</si>
  <si>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</si>
  <si>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</si>
  <si>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</si>
  <si>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</si>
  <si>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</si>
  <si>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</si>
  <si>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</si>
  <si>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</si>
  <si>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</si>
  <si>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</si>
  <si>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</si>
  <si>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</si>
  <si>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</si>
  <si>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</si>
  <si>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</si>
  <si>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</si>
  <si>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</si>
  <si>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</si>
  <si>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</si>
  <si>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</si>
  <si>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</si>
  <si>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</si>
  <si>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</si>
  <si>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</si>
  <si>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</si>
  <si>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</si>
  <si>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</si>
  <si>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</si>
  <si>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</si>
  <si>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</si>
  <si>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</si>
  <si>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</si>
  <si>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</si>
  <si>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</si>
  <si>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</si>
  <si>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</si>
  <si>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</si>
  <si>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</si>
  <si>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</si>
  <si>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</si>
  <si>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</si>
  <si>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</si>
  <si>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</si>
  <si>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</si>
  <si>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</si>
  <si>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</si>
  <si>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</si>
  <si>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</si>
  <si>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</si>
  <si>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</si>
  <si>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</si>
  <si>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</si>
  <si>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</si>
  <si>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</si>
  <si>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</si>
  <si>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</si>
  <si>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</si>
  <si>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</si>
  <si>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</si>
  <si>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</si>
  <si>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</si>
  <si>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</si>
  <si>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</si>
  <si>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</si>
  <si>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</si>
  <si>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</si>
  <si>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</si>
  <si>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</si>
  <si>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</si>
  <si>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</si>
  <si>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</si>
  <si>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</si>
  <si>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</si>
  <si>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</si>
  <si>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</si>
  <si>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</si>
  <si>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</si>
  <si>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</si>
  <si>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</si>
  <si>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</si>
  <si>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</si>
  <si>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</si>
  <si>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</si>
  <si>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</si>
  <si>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</si>
  <si>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</si>
  <si>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</si>
  <si>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</si>
  <si>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</si>
  <si>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</si>
  <si>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</si>
  <si>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</si>
  <si>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</si>
  <si>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</si>
  <si>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</si>
  <si>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</si>
  <si>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</si>
  <si>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</si>
  <si>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</si>
  <si>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</si>
  <si>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</si>
  <si>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</si>
  <si>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</si>
  <si>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</si>
  <si>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</si>
  <si>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</si>
  <si>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</si>
  <si>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</si>
  <si>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</si>
  <si>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</si>
  <si>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</si>
  <si>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</si>
  <si>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</si>
  <si>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</si>
  <si>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</si>
  <si>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</si>
  <si>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</si>
  <si>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</si>
  <si>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</si>
  <si>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</si>
  <si>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</si>
  <si>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</si>
  <si>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</si>
  <si>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</si>
  <si>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</si>
  <si>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</si>
  <si>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</si>
  <si>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</si>
  <si>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</si>
  <si>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</si>
  <si>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</si>
  <si>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</si>
  <si>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</si>
  <si>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</si>
  <si>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</si>
  <si>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</si>
  <si>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</si>
  <si>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</si>
  <si>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</si>
  <si>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</si>
  <si>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</si>
  <si>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</si>
  <si>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</si>
  <si>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</si>
  <si>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</si>
  <si>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</si>
  <si>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</si>
  <si>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</si>
  <si>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</si>
  <si>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</si>
  <si>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</si>
  <si>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</si>
  <si>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</si>
  <si>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</si>
  <si>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</si>
  <si>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</si>
  <si>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</si>
  <si>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</si>
  <si>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</si>
  <si>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</si>
  <si>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</si>
  <si>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</si>
  <si>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</si>
  <si>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</si>
  <si>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</si>
  <si>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</si>
  <si>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</si>
  <si>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</si>
  <si>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</si>
  <si>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</si>
  <si>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</si>
  <si>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</si>
  <si>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</si>
  <si>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</si>
  <si>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</si>
  <si>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</si>
  <si>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</si>
  <si>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</si>
  <si>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</si>
  <si>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</si>
  <si>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</si>
  <si>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</si>
  <si>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</si>
  <si>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</si>
  <si>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</si>
  <si>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</si>
  <si>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</si>
  <si>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</si>
  <si>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</si>
  <si>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</si>
  <si>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</si>
  <si>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</si>
  <si>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</si>
  <si>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</si>
  <si>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</si>
  <si>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</si>
  <si>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</si>
  <si>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</si>
  <si>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</si>
  <si>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</si>
  <si>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</si>
  <si>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</si>
  <si>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</si>
  <si>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</si>
  <si>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</si>
  <si>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</si>
  <si>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</si>
  <si>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</si>
  <si>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</si>
  <si>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</si>
  <si>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</si>
  <si>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</si>
  <si>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</si>
  <si>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</si>
  <si>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</si>
  <si>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</si>
  <si>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</si>
  <si>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</si>
  <si>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</si>
  <si>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</si>
  <si>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</si>
  <si>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</si>
  <si>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</si>
  <si>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</si>
  <si>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</si>
  <si>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</si>
  <si>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</si>
  <si>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</si>
  <si>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</si>
  <si>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</si>
  <si>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</si>
  <si>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</si>
  <si>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</si>
  <si>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</si>
  <si>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</si>
  <si>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</si>
  <si>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</si>
  <si>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</si>
  <si>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</si>
  <si>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</si>
  <si>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</si>
  <si>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</si>
  <si>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</si>
  <si>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</si>
  <si>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</si>
  <si>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</si>
  <si>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</si>
  <si>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</si>
  <si>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</si>
  <si>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</si>
  <si>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</si>
  <si>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</si>
  <si>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</si>
  <si>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</si>
  <si>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</si>
  <si>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</si>
  <si>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</si>
  <si>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</si>
  <si>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</si>
  <si>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</si>
  <si>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</si>
  <si>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</si>
  <si>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</si>
  <si>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</si>
  <si>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</si>
  <si>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</si>
  <si>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</si>
  <si>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</si>
  <si>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</si>
  <si>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</si>
  <si>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</si>
  <si>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</si>
  <si>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</si>
  <si>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</si>
  <si>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</si>
  <si>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</si>
  <si>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</si>
  <si>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</si>
  <si>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</si>
  <si>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</si>
  <si>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</si>
  <si>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</si>
  <si>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</si>
  <si>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</si>
  <si>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</si>
  <si>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</si>
  <si>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</si>
  <si>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</si>
  <si>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</si>
  <si>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</si>
  <si>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</si>
  <si>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</si>
  <si>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</si>
  <si>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</si>
  <si>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</si>
  <si>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</si>
  <si>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</si>
  <si>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</si>
  <si>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</si>
  <si>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</si>
  <si>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</si>
  <si>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</si>
  <si>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</si>
  <si>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</si>
  <si>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</si>
  <si>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</si>
  <si>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</si>
  <si>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</si>
  <si>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</si>
  <si>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</si>
  <si>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</si>
  <si>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</si>
  <si>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</si>
  <si>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</si>
  <si>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</si>
  <si>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</si>
  <si>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</si>
  <si>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</si>
  <si>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</si>
  <si>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</si>
  <si>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</si>
  <si>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</si>
  <si>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</si>
  <si>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</si>
  <si>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</si>
  <si>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</si>
  <si>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</si>
  <si>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</si>
  <si>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</si>
  <si>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</si>
  <si>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</si>
  <si>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</si>
  <si>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</si>
  <si>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</si>
  <si>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</si>
  <si>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</si>
  <si>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</si>
  <si>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</si>
  <si>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</si>
  <si>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</si>
  <si>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</si>
  <si>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</si>
  <si>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</si>
  <si>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</si>
  <si>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</si>
  <si>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</si>
  <si>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</si>
  <si>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</si>
  <si>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</si>
  <si>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</si>
  <si>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</si>
  <si>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</si>
  <si>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</si>
  <si>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</si>
  <si>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</si>
  <si>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</si>
  <si>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</si>
  <si>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</si>
  <si>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</si>
  <si>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</si>
  <si>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</si>
  <si>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</si>
  <si>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</si>
  <si>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</si>
  <si>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</si>
  <si>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</si>
  <si>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</si>
  <si>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</si>
  <si>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</si>
  <si>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</si>
  <si>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</si>
  <si>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</si>
  <si>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</si>
  <si>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</si>
  <si>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</si>
  <si>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</si>
  <si>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</si>
  <si>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</si>
  <si>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</si>
  <si>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</si>
  <si>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</si>
  <si>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</si>
  <si>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</si>
  <si>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</si>
  <si>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</si>
  <si>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</si>
  <si>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</si>
  <si>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</si>
  <si>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</si>
  <si>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</si>
  <si>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</si>
  <si>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</si>
  <si>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</si>
  <si>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</si>
  <si>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</si>
  <si>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</si>
  <si>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</si>
  <si>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</si>
  <si>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</si>
  <si>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</si>
  <si>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</si>
  <si>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</si>
  <si>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</si>
  <si>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</si>
  <si>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</si>
  <si>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</si>
  <si>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</si>
  <si>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</si>
  <si>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</si>
  <si>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</si>
  <si>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</si>
  <si>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</si>
  <si>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</si>
  <si>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</si>
  <si>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</si>
  <si>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</si>
  <si>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</si>
  <si>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</si>
  <si>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</si>
  <si>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</si>
  <si>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</si>
  <si>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</si>
  <si>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</si>
  <si>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</si>
  <si>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</si>
  <si>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</si>
  <si>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</si>
  <si>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</si>
  <si>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</si>
  <si>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</si>
  <si>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</si>
  <si>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</si>
  <si>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</si>
  <si>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</si>
  <si>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</si>
  <si>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</si>
  <si>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</si>
  <si>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</si>
  <si>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</si>
  <si>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</si>
  <si>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</si>
  <si>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</si>
  <si>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</si>
  <si>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</si>
  <si>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</si>
  <si>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</si>
  <si>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</si>
  <si>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</si>
  <si>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</si>
  <si>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</si>
  <si>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</si>
  <si>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</si>
  <si>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</si>
  <si>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</si>
  <si>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</si>
  <si>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</si>
  <si>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</si>
  <si>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</si>
  <si>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</si>
  <si>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</si>
  <si>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</si>
  <si>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</si>
  <si>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</si>
  <si>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</si>
  <si>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</si>
  <si>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</si>
  <si>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</si>
  <si>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</si>
  <si>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</si>
  <si>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</si>
  <si>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</si>
  <si>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</si>
  <si>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</si>
  <si>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</si>
  <si>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</si>
  <si>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</si>
  <si>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</si>
  <si>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</si>
  <si>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</si>
  <si>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</si>
  <si>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</si>
  <si>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</si>
  <si>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</si>
  <si>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</si>
  <si>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</si>
  <si>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</si>
  <si>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</si>
  <si>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</si>
  <si>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</si>
  <si>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</si>
  <si>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</si>
  <si>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</si>
  <si>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</si>
  <si>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</si>
  <si>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</si>
  <si>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</si>
  <si>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</si>
  <si>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</si>
  <si>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</si>
  <si>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</si>
  <si>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</si>
  <si>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</si>
  <si>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</si>
  <si>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</si>
  <si>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</si>
  <si>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</si>
  <si>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</si>
  <si>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</si>
  <si>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</si>
  <si>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</si>
  <si>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</si>
  <si>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</si>
  <si>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</si>
  <si>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</si>
  <si>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</si>
  <si>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</si>
  <si>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</si>
  <si>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</si>
  <si>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</si>
  <si>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</si>
  <si>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</si>
  <si>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</si>
  <si>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</si>
  <si>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</si>
  <si>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</si>
  <si>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</si>
  <si>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</si>
  <si>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</si>
  <si>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</si>
  <si>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</si>
  <si>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</si>
  <si>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</si>
  <si>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</si>
  <si>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</si>
  <si>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</si>
  <si>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</si>
  <si>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</si>
  <si>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</si>
  <si>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</si>
  <si>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</si>
  <si>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</si>
  <si>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</si>
  <si>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</si>
  <si>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</si>
  <si>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</si>
  <si>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</si>
  <si>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</si>
  <si>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</si>
  <si>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</si>
  <si>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</si>
  <si>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</si>
  <si>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</si>
  <si>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</si>
  <si>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</si>
  <si>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</si>
  <si>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</si>
  <si>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</si>
  <si>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</si>
  <si>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</si>
  <si>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</si>
  <si>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</si>
  <si>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</si>
  <si>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</si>
  <si>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</si>
  <si>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</si>
  <si>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</si>
  <si>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</si>
  <si>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</si>
  <si>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</si>
  <si>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</si>
  <si>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</si>
  <si>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</si>
  <si>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</si>
  <si>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</si>
  <si>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</si>
  <si>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</si>
  <si>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</si>
  <si>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</si>
  <si>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</si>
  <si>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</si>
  <si>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</si>
  <si>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</si>
  <si>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</si>
  <si>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</si>
  <si>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</si>
  <si>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</si>
  <si>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</si>
  <si>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</si>
  <si>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</si>
  <si>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</si>
  <si>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</si>
  <si>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</si>
  <si>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</si>
  <si>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</si>
  <si>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</si>
  <si>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</si>
  <si>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</si>
  <si>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</si>
  <si>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</si>
  <si>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</si>
  <si>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</si>
  <si>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</si>
  <si>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</si>
  <si>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</si>
  <si>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</si>
  <si>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</si>
  <si>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</si>
  <si>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</si>
  <si>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</si>
  <si>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</si>
  <si>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</si>
  <si>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</si>
  <si>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</si>
  <si>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</si>
  <si>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</si>
  <si>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</si>
  <si>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</si>
  <si>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</si>
  <si>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</si>
  <si>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</si>
  <si>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</si>
  <si>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</si>
  <si>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</si>
  <si>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</si>
  <si>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</si>
  <si>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</si>
  <si>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</si>
  <si>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</si>
  <si>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</si>
  <si>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</si>
  <si>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</si>
  <si>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</si>
  <si>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</si>
  <si>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</si>
  <si>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</si>
  <si>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</si>
  <si>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</si>
  <si>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</si>
  <si>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</si>
  <si>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</si>
  <si>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</si>
  <si>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</si>
  <si>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</si>
  <si>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</si>
  <si>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</si>
  <si>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</si>
  <si>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</si>
  <si>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</si>
  <si>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</si>
  <si>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</si>
  <si>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</si>
  <si>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</si>
  <si>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</si>
  <si>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</si>
  <si>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</si>
  <si>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</si>
  <si>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</si>
  <si>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</si>
  <si>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</si>
  <si>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</si>
  <si>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</si>
  <si>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</si>
  <si>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</si>
  <si>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</si>
  <si>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</si>
  <si>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</si>
  <si>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</si>
  <si>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</si>
  <si>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</si>
  <si>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</si>
  <si>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</si>
  <si>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</si>
  <si>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</si>
  <si>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</si>
  <si>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</si>
  <si>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</si>
  <si>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</si>
  <si>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</si>
  <si>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</si>
  <si>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</si>
  <si>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</si>
  <si>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</si>
  <si>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</si>
  <si>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</si>
  <si>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</si>
  <si>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</si>
  <si>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</si>
  <si>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</si>
  <si>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</si>
  <si>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</si>
  <si>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</si>
  <si>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</si>
  <si>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</si>
  <si>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</si>
  <si>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</si>
  <si>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</si>
  <si>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</si>
  <si>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</si>
  <si>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</si>
  <si>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</si>
  <si>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</si>
  <si>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</si>
  <si>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</si>
  <si>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</si>
  <si>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</si>
  <si>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</si>
  <si>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</si>
  <si>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</si>
  <si>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</si>
  <si>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</si>
  <si>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</si>
  <si>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</si>
  <si>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</si>
  <si>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</si>
  <si>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</si>
  <si>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</si>
  <si>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</si>
  <si>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</si>
  <si>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</si>
  <si>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</si>
  <si>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</si>
  <si>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</si>
  <si>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</si>
  <si>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</si>
  <si>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</si>
  <si>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</si>
  <si>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</si>
  <si>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</si>
  <si>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</si>
  <si>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</si>
  <si>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</si>
  <si>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</si>
  <si>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</si>
  <si>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</si>
  <si>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</si>
  <si>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</si>
  <si>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</si>
  <si>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</si>
  <si>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</si>
  <si>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</si>
  <si>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</si>
  <si>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</si>
  <si>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</si>
  <si>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</si>
  <si>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</si>
  <si>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</si>
  <si>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</si>
  <si>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</si>
  <si>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</si>
  <si>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</si>
  <si>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</si>
  <si>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</si>
  <si>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</si>
  <si>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</si>
  <si>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</si>
  <si>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</si>
  <si>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</si>
  <si>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</si>
  <si>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</si>
  <si>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</si>
  <si>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</si>
  <si>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</si>
  <si>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</si>
  <si>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</si>
  <si>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</si>
  <si>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</si>
  <si>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</si>
  <si>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</si>
  <si>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</si>
  <si>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</si>
  <si>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</si>
  <si>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</si>
  <si>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</si>
  <si>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</si>
  <si>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</si>
  <si>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</si>
  <si>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</si>
  <si>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</si>
  <si>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</si>
  <si>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</si>
  <si>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</si>
  <si>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</si>
  <si>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</si>
  <si>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</si>
  <si>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</si>
  <si>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</si>
  <si>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</si>
  <si>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</si>
  <si>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</si>
  <si>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</si>
  <si>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</si>
  <si>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</si>
  <si>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</si>
  <si>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</si>
  <si>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</si>
  <si>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</si>
  <si>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</si>
  <si>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</si>
  <si>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</si>
  <si>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</si>
  <si>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</si>
  <si>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</si>
  <si>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</si>
  <si>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</si>
  <si>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</si>
  <si>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</si>
  <si>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</si>
  <si>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</si>
  <si>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</si>
  <si>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</si>
  <si>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</si>
  <si>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</si>
  <si>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</si>
  <si>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</si>
  <si>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</si>
  <si>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</si>
  <si>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</si>
  <si>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</si>
  <si>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</si>
  <si>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</si>
  <si>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</si>
  <si>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</si>
  <si>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</si>
  <si>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</si>
  <si>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</si>
  <si>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</si>
  <si>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</si>
  <si>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</si>
  <si>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</si>
  <si>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</si>
  <si>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</si>
  <si>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</si>
  <si>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</si>
  <si>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</si>
  <si>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</si>
  <si>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</si>
  <si>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</si>
  <si>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</si>
  <si>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</si>
  <si>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</si>
  <si>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</si>
  <si>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</si>
  <si>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</si>
  <si>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</si>
  <si>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</si>
  <si>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</si>
  <si>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</si>
  <si>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</si>
  <si>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</si>
  <si>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</si>
  <si>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</si>
  <si>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</si>
  <si>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</si>
  <si>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</si>
  <si>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</si>
  <si>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</si>
  <si>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</si>
  <si>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</si>
  <si>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</si>
  <si>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</si>
  <si>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</si>
  <si>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</si>
  <si>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</si>
  <si>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</si>
  <si>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</si>
  <si>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</si>
  <si>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</si>
  <si>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</si>
  <si>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</si>
  <si>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</si>
  <si>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</si>
  <si>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</si>
  <si>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</si>
  <si>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</si>
  <si>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</si>
  <si>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</si>
  <si>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</si>
  <si>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</si>
  <si>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</si>
  <si>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</si>
  <si>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</si>
  <si>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</si>
  <si>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</si>
  <si>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</si>
  <si>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</si>
  <si>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</si>
  <si>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</si>
  <si>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</si>
  <si>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</si>
  <si>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</si>
  <si>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</si>
  <si>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</si>
  <si>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</si>
  <si>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</si>
  <si>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</si>
  <si>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</si>
  <si>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</si>
  <si>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</si>
  <si>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</si>
  <si>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</si>
  <si>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</si>
  <si>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</si>
  <si>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</si>
  <si>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</si>
  <si>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</si>
  <si>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</si>
  <si>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</si>
  <si>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</si>
  <si>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</si>
  <si>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</si>
  <si>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</si>
  <si>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</si>
  <si>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</si>
  <si>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</si>
  <si>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</si>
  <si>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</si>
  <si>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</si>
  <si>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</si>
  <si>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</si>
  <si>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</si>
  <si>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</si>
  <si>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</si>
  <si>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</si>
  <si>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</si>
  <si>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</si>
  <si>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</si>
  <si>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</si>
  <si>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</si>
  <si>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</si>
  <si>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</si>
  <si>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</si>
  <si>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</si>
  <si>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</si>
  <si>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</si>
  <si>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</si>
  <si>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</si>
  <si>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</si>
  <si>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</si>
  <si>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</si>
  <si>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</si>
  <si>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</si>
  <si>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</si>
  <si>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</si>
  <si>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</si>
  <si>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</si>
  <si>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</si>
  <si>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</si>
  <si>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</si>
  <si>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</si>
  <si>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</si>
  <si>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</si>
  <si>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</si>
  <si>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</si>
  <si>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</si>
  <si>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</si>
  <si>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</si>
  <si>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</si>
  <si>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</si>
  <si>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</si>
  <si>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</si>
  <si>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</si>
  <si>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</si>
  <si>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</si>
  <si>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</si>
  <si>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</si>
  <si>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</si>
  <si>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</si>
  <si>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</si>
  <si>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</si>
  <si>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</si>
  <si>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</si>
  <si>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</si>
  <si>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</si>
  <si>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</si>
  <si>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</si>
  <si>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</si>
  <si>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</si>
  <si>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</si>
  <si>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</si>
  <si>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</si>
  <si>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</si>
  <si>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</si>
  <si>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</si>
  <si>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</si>
  <si>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</si>
  <si>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</si>
  <si>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</si>
  <si>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</si>
  <si>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</si>
  <si>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</si>
  <si>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</si>
  <si>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</si>
  <si>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</si>
  <si>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</si>
  <si>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</si>
  <si>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</si>
  <si>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</si>
  <si>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</si>
  <si>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</si>
  <si>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</si>
  <si>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</si>
  <si>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</si>
  <si>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</si>
  <si>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</si>
  <si>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</si>
  <si>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</si>
  <si>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</si>
  <si>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</si>
  <si>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</si>
  <si>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</si>
  <si>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</si>
  <si>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</si>
  <si>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</si>
  <si>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</si>
  <si>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</si>
  <si>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</si>
  <si>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</si>
  <si>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</si>
  <si>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</si>
  <si>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</si>
  <si>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</si>
  <si>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</si>
  <si>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</si>
  <si>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</si>
  <si>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</si>
  <si>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</si>
  <si>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</si>
  <si>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</si>
  <si>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</si>
  <si>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</si>
  <si>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</si>
  <si>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</si>
  <si>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</si>
  <si>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</si>
  <si>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</si>
  <si>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</si>
  <si>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</si>
  <si>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</si>
  <si>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</si>
  <si>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</si>
  <si>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</si>
  <si>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</si>
  <si>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</si>
  <si>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</si>
  <si>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</si>
  <si>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</si>
  <si>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</si>
  <si>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</si>
  <si>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</si>
  <si>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</si>
  <si>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</si>
  <si>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</si>
  <si>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</si>
  <si>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</si>
  <si>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</si>
  <si>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</si>
  <si>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</si>
  <si>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</si>
  <si>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</si>
  <si>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</si>
  <si>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</si>
  <si>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</si>
  <si>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</si>
  <si>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</si>
  <si>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</si>
  <si>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</si>
  <si>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</si>
  <si>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</si>
  <si>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</si>
  <si>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</si>
  <si>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</si>
  <si>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</si>
  <si>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</si>
  <si>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</si>
  <si>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</si>
  <si>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</si>
  <si>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</si>
  <si>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</si>
  <si>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</si>
  <si>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</si>
  <si>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</si>
  <si>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</si>
  <si>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</si>
  <si>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</si>
  <si>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</si>
  <si>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</si>
  <si>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</si>
  <si>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</si>
  <si>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</si>
  <si>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</si>
  <si>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</si>
  <si>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</si>
  <si>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</si>
  <si>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</si>
  <si>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</si>
  <si>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</si>
  <si>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</si>
  <si>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</si>
  <si>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</si>
  <si>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</si>
  <si>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</si>
  <si>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</si>
  <si>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</si>
  <si>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</si>
  <si>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</si>
  <si>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</si>
  <si>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</si>
  <si>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</si>
  <si>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</si>
  <si>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</si>
  <si>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</si>
  <si>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</si>
  <si>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</si>
  <si>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</si>
  <si>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</si>
  <si>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</si>
  <si>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</si>
  <si>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</si>
  <si>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</si>
  <si>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</si>
  <si>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</si>
  <si>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</si>
  <si>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</si>
  <si>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</si>
  <si>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</si>
  <si>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</si>
  <si>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</si>
  <si>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</si>
  <si>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</si>
  <si>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</si>
  <si>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</si>
  <si>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</si>
  <si>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</si>
  <si>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</si>
  <si>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</si>
  <si>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</si>
  <si>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</si>
  <si>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</si>
  <si>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</si>
  <si>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</si>
  <si>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</si>
  <si>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</si>
  <si>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</si>
  <si>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</si>
  <si>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</si>
  <si>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</si>
  <si>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</si>
  <si>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</si>
  <si>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</si>
  <si>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</si>
  <si>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</si>
  <si>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</si>
  <si>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</si>
  <si>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</si>
  <si>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</si>
  <si>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</si>
  <si>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</si>
  <si>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</si>
  <si>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</si>
  <si>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</si>
  <si>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</si>
  <si>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</si>
  <si>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</si>
  <si>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</si>
  <si>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</si>
  <si>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</si>
  <si>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</si>
  <si>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</si>
  <si>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</si>
  <si>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</si>
  <si>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</si>
  <si>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</si>
  <si>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</si>
  <si>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</si>
  <si>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</si>
  <si>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</si>
  <si>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</si>
  <si>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</si>
  <si>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</si>
  <si>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</si>
  <si>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</si>
  <si>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</si>
  <si>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</si>
  <si>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</si>
  <si>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</si>
  <si>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</si>
  <si>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</si>
  <si>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</si>
  <si>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</si>
  <si>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</si>
  <si>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</si>
  <si>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</si>
  <si>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</si>
  <si>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</si>
  <si>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</si>
  <si>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</si>
  <si>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</si>
  <si>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</si>
  <si>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</si>
  <si>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</si>
  <si>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</si>
  <si>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</si>
  <si>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</si>
  <si>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</si>
  <si>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</si>
  <si>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</si>
  <si>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</si>
  <si>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</si>
  <si>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</si>
  <si>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</si>
  <si>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</si>
  <si>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</si>
  <si>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</si>
  <si>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</si>
  <si>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</si>
  <si>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</si>
  <si>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</si>
  <si>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</si>
  <si>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</si>
  <si>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</si>
  <si>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</si>
  <si>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</si>
  <si>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</si>
  <si>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</si>
  <si>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</si>
  <si>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</si>
  <si>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</si>
  <si>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</si>
  <si>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</si>
  <si>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</si>
  <si>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</si>
  <si>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</si>
  <si>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</si>
  <si>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</si>
  <si>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</si>
  <si>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</si>
  <si>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</si>
  <si>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</si>
  <si>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</si>
  <si>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</si>
  <si>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</si>
  <si>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</si>
  <si>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</si>
  <si>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</si>
  <si>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</si>
  <si>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</si>
  <si>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</si>
  <si>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</si>
  <si>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</si>
  <si>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</si>
  <si>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</si>
  <si>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</si>
  <si>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</si>
  <si>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</si>
  <si>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</si>
  <si>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</si>
  <si>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</si>
  <si>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</si>
  <si>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</si>
  <si>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</si>
  <si>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</si>
  <si>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</si>
  <si>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</si>
  <si>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</si>
  <si>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</si>
  <si>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</si>
  <si>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</si>
  <si>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</si>
  <si>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</si>
  <si>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</si>
  <si>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</si>
  <si>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</si>
  <si>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</si>
  <si>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</si>
  <si>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</si>
  <si>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</si>
  <si>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</si>
  <si>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</si>
  <si>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</si>
  <si>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</si>
  <si>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</si>
  <si>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</si>
  <si>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</si>
  <si>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</si>
  <si>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</si>
  <si>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</si>
  <si>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</si>
  <si>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</si>
  <si>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</si>
  <si>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</si>
  <si>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</si>
  <si>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</si>
  <si>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</si>
  <si>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</si>
  <si>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</si>
  <si>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</si>
  <si>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</si>
  <si>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</si>
  <si>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</si>
  <si>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</si>
  <si>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</si>
  <si>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</si>
  <si>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</si>
  <si>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</si>
  <si>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</si>
  <si>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</si>
  <si>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</si>
  <si>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</si>
  <si>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</si>
  <si>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</si>
  <si>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</si>
  <si>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</si>
  <si>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</si>
  <si>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</si>
  <si>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</si>
  <si>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</si>
  <si>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</si>
  <si>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</si>
  <si>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</si>
  <si>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</si>
  <si>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</si>
  <si>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</si>
  <si>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</si>
  <si>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</si>
  <si>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</si>
  <si>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</si>
  <si>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</si>
  <si>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</si>
  <si>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</si>
  <si>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</si>
  <si>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</si>
  <si>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</si>
  <si>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</si>
  <si>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</si>
  <si>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</si>
  <si>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</si>
  <si>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</si>
  <si>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</si>
  <si>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</si>
  <si>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</si>
  <si>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</si>
  <si>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</si>
  <si>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</si>
  <si>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</si>
  <si>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</si>
  <si>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</si>
  <si>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</si>
  <si>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</si>
  <si>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</si>
  <si>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</si>
  <si>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</si>
  <si>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</si>
  <si>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</si>
  <si>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</si>
  <si>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</si>
  <si>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</si>
  <si>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</si>
  <si>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</si>
  <si>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</si>
  <si>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</si>
  <si>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</si>
  <si>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</si>
  <si>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</si>
  <si>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</si>
  <si>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</si>
  <si>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</si>
  <si>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</si>
  <si>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</si>
  <si>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</si>
  <si>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</si>
  <si>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</si>
  <si>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</si>
  <si>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</si>
  <si>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</si>
  <si>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</si>
  <si>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</si>
  <si>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</si>
  <si>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</si>
  <si>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</si>
  <si>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</si>
  <si>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</si>
  <si>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</si>
  <si>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</si>
  <si>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</si>
  <si>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</si>
  <si>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</si>
  <si>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</si>
  <si>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</si>
  <si>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</si>
  <si>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</si>
  <si>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</si>
  <si>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</si>
  <si>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</si>
  <si>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</si>
  <si>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</si>
  <si>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</si>
  <si>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</si>
  <si>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</si>
  <si>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</si>
  <si>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</si>
  <si>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</si>
  <si>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</si>
  <si>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</si>
  <si>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</si>
  <si>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</si>
  <si>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</si>
  <si>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</si>
  <si>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</si>
  <si>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</si>
  <si>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</si>
  <si>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</si>
  <si>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</si>
  <si>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</si>
  <si>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</si>
  <si>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</si>
  <si>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</si>
  <si>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</si>
  <si>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</si>
  <si>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</si>
  <si>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</si>
  <si>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</si>
  <si>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</si>
  <si>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</si>
  <si>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</si>
  <si>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</si>
  <si>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</si>
  <si>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</si>
  <si>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</si>
  <si>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</si>
  <si>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</si>
  <si>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</si>
  <si>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</si>
  <si>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</si>
  <si>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</si>
  <si>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</si>
  <si>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</si>
  <si>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</si>
  <si>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</si>
  <si>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</si>
  <si>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</si>
  <si>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</si>
  <si>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</si>
  <si>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</si>
  <si>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</si>
  <si>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</si>
  <si>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</si>
  <si>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</si>
  <si>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</si>
  <si>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</si>
  <si>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</si>
  <si>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</si>
  <si>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</si>
  <si>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</si>
  <si>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</si>
  <si>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</si>
  <si>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</si>
  <si>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</si>
  <si>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</si>
  <si>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</si>
  <si>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</si>
  <si>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</si>
  <si>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</si>
  <si>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</si>
  <si>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</si>
  <si>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</si>
  <si>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</si>
  <si>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</si>
  <si>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</si>
  <si>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</si>
  <si>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</si>
  <si>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</si>
  <si>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</si>
  <si>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</si>
  <si>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</si>
  <si>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</si>
  <si>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</si>
  <si>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</si>
  <si>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</si>
  <si>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</si>
  <si>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</si>
  <si>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</si>
  <si>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</si>
  <si>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</si>
  <si>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</si>
  <si>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</si>
  <si>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</si>
  <si>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</si>
  <si>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</si>
  <si>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</si>
  <si>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</si>
  <si>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</si>
  <si>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</si>
  <si>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</si>
  <si>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</si>
  <si>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</si>
  <si>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</si>
  <si>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</si>
  <si>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</si>
  <si>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</si>
  <si>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</si>
  <si>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</si>
  <si>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</si>
  <si>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</si>
  <si>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</si>
  <si>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</si>
  <si>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</si>
  <si>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</si>
  <si>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</si>
  <si>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</si>
  <si>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</si>
  <si>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</si>
  <si>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</si>
  <si>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</si>
  <si>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</si>
  <si>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</si>
  <si>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</si>
  <si>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</si>
  <si>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</si>
  <si>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</si>
  <si>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</si>
  <si>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</si>
  <si>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</si>
  <si>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</si>
  <si>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</si>
  <si>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</si>
  <si>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</si>
  <si>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</si>
  <si>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</si>
  <si>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</si>
  <si>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</si>
  <si>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</si>
  <si>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</si>
  <si>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</si>
  <si>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</si>
  <si>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</si>
  <si>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</si>
  <si>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</si>
  <si>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</si>
  <si>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</si>
  <si>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</si>
  <si>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</si>
  <si>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</si>
  <si>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</si>
  <si>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</si>
  <si>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</si>
  <si>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</si>
  <si>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</si>
  <si>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</si>
  <si>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</si>
  <si>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</si>
  <si>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</si>
  <si>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</si>
  <si>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</si>
  <si>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</si>
  <si>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</si>
  <si>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</si>
  <si>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</si>
  <si>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</si>
  <si>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</si>
  <si>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</si>
  <si>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</si>
  <si>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</si>
  <si>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</si>
  <si>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</si>
  <si>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</si>
  <si>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</si>
  <si>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</si>
  <si>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</si>
  <si>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</si>
  <si>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</si>
  <si>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</si>
  <si>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</si>
  <si>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</si>
  <si>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</si>
  <si>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</si>
  <si>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</si>
  <si>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</si>
  <si>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</si>
  <si>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</si>
  <si>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</si>
  <si>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</si>
  <si>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</si>
  <si>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</si>
  <si>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</si>
  <si>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</si>
  <si>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</si>
  <si>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</si>
  <si>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</si>
  <si>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</si>
  <si>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</si>
  <si>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</si>
  <si>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</si>
  <si>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</si>
  <si>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</si>
  <si>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</si>
  <si>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</si>
  <si>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</si>
  <si>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</si>
  <si>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</si>
  <si>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</si>
  <si>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</si>
  <si>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</si>
  <si>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</si>
  <si>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</si>
  <si>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</si>
  <si>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</si>
  <si>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</si>
  <si>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</si>
  <si>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</si>
  <si>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</si>
  <si>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</si>
  <si>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</si>
  <si>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</si>
  <si>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</si>
  <si>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</si>
  <si>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</si>
  <si>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</si>
  <si>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</si>
  <si>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</si>
  <si>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</si>
  <si>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</si>
  <si>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</si>
  <si>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</si>
  <si>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</si>
  <si>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</si>
  <si>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</si>
  <si>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</si>
  <si>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</si>
  <si>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</si>
  <si>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</si>
  <si>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</si>
  <si>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</si>
  <si>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</si>
  <si>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</si>
  <si>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</si>
  <si>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</si>
  <si>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</si>
  <si>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</si>
  <si>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</si>
  <si>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</si>
  <si>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</si>
  <si>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</si>
  <si>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</si>
  <si>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</si>
  <si>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</si>
  <si>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</si>
  <si>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</si>
  <si>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</si>
  <si>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</si>
  <si>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</si>
  <si>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</si>
  <si>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</si>
  <si>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</si>
  <si>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</si>
  <si>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</si>
  <si>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</si>
  <si>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</si>
  <si>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</si>
  <si>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</si>
  <si>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</si>
  <si>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</si>
  <si>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</si>
  <si>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</si>
  <si>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</si>
  <si>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</si>
  <si>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</si>
  <si>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</si>
  <si>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</si>
  <si>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</si>
  <si>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</si>
  <si>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</si>
  <si>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</si>
  <si>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</si>
  <si>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</si>
  <si>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</si>
  <si>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</si>
  <si>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</si>
  <si>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</si>
  <si>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</si>
  <si>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</si>
  <si>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</si>
  <si>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</si>
  <si>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</si>
  <si>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</si>
  <si>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</si>
  <si>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</si>
  <si>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</si>
  <si>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</si>
  <si>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</si>
  <si>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</si>
  <si>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</si>
  <si>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</si>
  <si>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</si>
  <si>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</si>
  <si>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</si>
  <si>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</si>
  <si>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</si>
  <si>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</si>
  <si>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</si>
  <si>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</si>
  <si>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</si>
  <si>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</si>
  <si>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</si>
  <si>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</si>
  <si>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</si>
  <si>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</si>
  <si>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</si>
  <si>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</si>
  <si>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</si>
  <si>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</si>
  <si>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</si>
  <si>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</si>
  <si>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</si>
  <si>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</si>
  <si>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</si>
  <si>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</si>
  <si>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</si>
  <si>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</si>
  <si>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</si>
  <si>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</si>
  <si>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</si>
  <si>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</si>
  <si>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</si>
  <si>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</si>
  <si>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</si>
  <si>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</si>
  <si>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</si>
  <si>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</si>
  <si>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</si>
  <si>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</si>
  <si>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</si>
  <si>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</si>
  <si>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</si>
  <si>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</si>
  <si>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</si>
  <si>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</si>
  <si>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</si>
  <si>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</si>
  <si>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</si>
  <si>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</si>
  <si>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</si>
  <si>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</si>
  <si>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</si>
  <si>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</si>
  <si>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</si>
  <si>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</si>
  <si>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</si>
  <si>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</si>
  <si>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</si>
  <si>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</si>
  <si>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</si>
  <si>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</si>
  <si>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</si>
  <si>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</si>
  <si>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</si>
  <si>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</si>
  <si>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</si>
  <si>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</si>
  <si>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</si>
  <si>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</si>
  <si>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</si>
  <si>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</si>
  <si>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</si>
  <si>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</si>
  <si>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</si>
  <si>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</si>
  <si>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</si>
  <si>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</si>
  <si>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</si>
  <si>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</si>
  <si>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</si>
  <si>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</si>
  <si>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</si>
  <si>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</si>
  <si>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</si>
  <si>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</si>
  <si>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</si>
  <si>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</si>
  <si>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</si>
  <si>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</si>
  <si>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</si>
  <si>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</si>
  <si>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</si>
  <si>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</si>
  <si>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</si>
  <si>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</si>
  <si>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</si>
  <si>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</si>
  <si>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</si>
  <si>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</si>
  <si>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</si>
  <si>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</si>
  <si>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</si>
  <si>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</si>
  <si>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</si>
  <si>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</si>
  <si>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</si>
  <si>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</si>
  <si>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</si>
  <si>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</si>
  <si>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</si>
  <si>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</si>
  <si>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</si>
  <si>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</si>
  <si>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</si>
  <si>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</si>
  <si>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</si>
  <si>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</si>
  <si>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</si>
  <si>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</si>
  <si>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</si>
  <si>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</si>
  <si>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</si>
  <si>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</si>
  <si>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</si>
  <si>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</si>
  <si>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</si>
  <si>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</si>
  <si>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</si>
  <si>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</si>
  <si>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</si>
  <si>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</si>
  <si>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</si>
  <si>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</si>
  <si>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</si>
  <si>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</si>
  <si>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</si>
  <si>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</si>
  <si>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</si>
  <si>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</si>
  <si>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</si>
  <si>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</si>
  <si>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</si>
  <si>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</si>
  <si>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</si>
  <si>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</si>
  <si>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</si>
  <si>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</si>
  <si>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</si>
  <si>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</si>
  <si>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</si>
  <si>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</si>
  <si>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</si>
  <si>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</si>
  <si>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</si>
  <si>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</si>
  <si>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</si>
  <si>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</si>
  <si>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</si>
  <si>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</si>
  <si>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</si>
  <si>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</si>
  <si>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</si>
  <si>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</si>
  <si>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</si>
  <si>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</si>
  <si>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</si>
  <si>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</si>
  <si>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</si>
  <si>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</si>
  <si>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</si>
  <si>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</si>
  <si>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</si>
  <si>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</si>
  <si>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</si>
  <si>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</si>
  <si>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</si>
  <si>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</si>
  <si>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</si>
  <si>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</si>
  <si>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</si>
  <si>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</si>
  <si>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</si>
  <si>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</si>
  <si>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</si>
  <si>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</si>
  <si>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</si>
  <si>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</si>
  <si>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</si>
  <si>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</si>
  <si>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</si>
  <si>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</si>
  <si>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</si>
  <si>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</si>
  <si>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</si>
  <si>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</si>
  <si>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</si>
  <si>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</si>
  <si>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</si>
  <si>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</si>
  <si>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</si>
  <si>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</si>
  <si>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</si>
  <si>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</si>
  <si>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</si>
  <si>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</si>
  <si>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</si>
  <si>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</si>
  <si>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</si>
  <si>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</si>
  <si>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</si>
  <si>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</si>
  <si>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</si>
  <si>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</si>
  <si>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</si>
  <si>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</si>
  <si>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</si>
  <si>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</si>
  <si>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</si>
  <si>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</si>
  <si>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</si>
  <si>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</si>
  <si>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</si>
  <si>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</si>
  <si>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</si>
  <si>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</si>
  <si>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</si>
  <si>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</si>
  <si>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</si>
  <si>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</si>
  <si>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</si>
  <si>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</si>
  <si>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</si>
  <si>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</si>
  <si>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</si>
  <si>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</si>
  <si>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</si>
  <si>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</si>
  <si>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</si>
  <si>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</si>
  <si>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</si>
  <si>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</si>
  <si>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</si>
  <si>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</si>
  <si>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</si>
  <si>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</si>
  <si>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</si>
  <si>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</si>
  <si>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</si>
  <si>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</si>
  <si>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</si>
  <si>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</si>
  <si>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</si>
  <si>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</si>
  <si>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</si>
  <si>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</si>
  <si>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</si>
  <si>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</si>
  <si>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</si>
  <si>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</si>
  <si>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</si>
  <si>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</si>
  <si>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</si>
  <si>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</si>
  <si>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</si>
  <si>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</si>
  <si>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</si>
  <si>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</si>
  <si>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</si>
  <si>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</si>
  <si>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</si>
  <si>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</si>
  <si>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</si>
  <si>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</si>
  <si>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</si>
  <si>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</si>
  <si>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</si>
  <si>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</si>
  <si>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</si>
  <si>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</si>
  <si>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</si>
  <si>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</si>
  <si>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</si>
  <si>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</si>
  <si>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</si>
  <si>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</si>
  <si>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</si>
  <si>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</si>
  <si>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</si>
  <si>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</si>
  <si>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</si>
  <si>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</si>
  <si>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</si>
  <si>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</si>
  <si>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</si>
  <si>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</si>
  <si>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</si>
  <si>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</si>
  <si>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</si>
  <si>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</si>
  <si>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</si>
  <si>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</si>
  <si>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</si>
  <si>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</si>
  <si>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</si>
  <si>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</si>
  <si>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</si>
  <si>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</si>
  <si>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</si>
  <si>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</si>
  <si>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</si>
  <si>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</si>
  <si>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</si>
  <si>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</si>
  <si>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</si>
  <si>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</si>
  <si>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</si>
  <si>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</si>
  <si>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</si>
  <si>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</si>
  <si>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</si>
  <si>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</si>
  <si>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</si>
  <si>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</si>
  <si>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</si>
  <si>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</si>
  <si>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</si>
  <si>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</si>
  <si>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</si>
  <si>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</si>
  <si>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</si>
  <si>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</si>
  <si>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</si>
  <si>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</si>
  <si>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</si>
  <si>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</si>
  <si>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</si>
  <si>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</si>
  <si>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</si>
  <si>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</si>
  <si>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</si>
  <si>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</si>
  <si>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</si>
  <si>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</si>
  <si>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</si>
  <si>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</si>
  <si>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</si>
  <si>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</si>
  <si>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</si>
  <si>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</si>
  <si>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</si>
  <si>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</si>
  <si>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</si>
  <si>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</si>
  <si>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</si>
  <si>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</si>
  <si>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</si>
  <si>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</si>
  <si>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</si>
  <si>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</si>
  <si>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</si>
  <si>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</si>
  <si>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</si>
  <si>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</si>
  <si>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</si>
  <si>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</si>
  <si>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</si>
  <si>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</si>
  <si>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</si>
  <si>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</si>
  <si>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</si>
  <si>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</si>
  <si>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</si>
  <si>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</si>
  <si>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</si>
  <si>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</si>
  <si>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</si>
  <si>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</si>
  <si>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</si>
  <si>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</si>
  <si>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</si>
  <si>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</si>
  <si>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</si>
  <si>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</si>
  <si>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</si>
  <si>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</si>
  <si>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</si>
  <si>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</si>
  <si>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</si>
  <si>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</si>
  <si>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</si>
  <si>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</si>
  <si>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</si>
  <si>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</si>
  <si>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</si>
  <si>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</si>
  <si>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</si>
  <si>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</si>
  <si>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</si>
  <si>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</si>
  <si>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</si>
  <si>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</si>
  <si>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</si>
  <si>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</si>
  <si>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</si>
  <si>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</si>
  <si>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</si>
  <si>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</si>
  <si>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</si>
  <si>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</si>
  <si>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</si>
  <si>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</si>
  <si>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</si>
  <si>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</si>
  <si>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</si>
  <si>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</si>
  <si>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</si>
  <si>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</si>
  <si>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</si>
  <si>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</si>
  <si>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</si>
  <si>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</si>
  <si>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</si>
  <si>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</si>
  <si>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</si>
  <si>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</si>
  <si>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</si>
  <si>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</si>
  <si>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</si>
  <si>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</si>
  <si>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</si>
  <si>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</si>
  <si>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</si>
  <si>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</si>
  <si>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</si>
  <si>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</si>
  <si>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</si>
  <si>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</si>
  <si>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</si>
  <si>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</si>
  <si>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</si>
  <si>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</si>
  <si>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</si>
  <si>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</si>
  <si>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</si>
  <si>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</si>
  <si>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</si>
  <si>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</si>
  <si>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</si>
  <si>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</si>
  <si>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</si>
  <si>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</si>
  <si>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</si>
  <si>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</si>
  <si>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</si>
  <si>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</si>
  <si>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</si>
  <si>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</si>
  <si>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</si>
  <si>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</si>
  <si>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</si>
  <si>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</si>
  <si>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</si>
  <si>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</si>
  <si>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</si>
  <si>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</si>
  <si>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</si>
  <si>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</si>
  <si>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</si>
  <si>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</si>
  <si>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</si>
  <si>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</si>
  <si>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</si>
  <si>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</si>
  <si>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</si>
  <si>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</si>
  <si>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</si>
  <si>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</si>
  <si>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</si>
  <si>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</si>
  <si>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</si>
  <si>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</si>
  <si>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</si>
  <si>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</si>
  <si>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</si>
  <si>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</si>
  <si>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</si>
  <si>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</si>
  <si>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</si>
  <si>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</si>
  <si>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</si>
  <si>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</si>
  <si>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</si>
  <si>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</si>
  <si>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</si>
  <si>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</si>
  <si>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</si>
  <si>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</si>
  <si>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</si>
  <si>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</si>
  <si>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</si>
  <si>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</si>
  <si>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</si>
  <si>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</si>
  <si>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</si>
  <si>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</si>
  <si>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</si>
  <si>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</si>
  <si>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</si>
  <si>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</si>
  <si>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</si>
  <si>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</si>
  <si>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</si>
  <si>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</si>
  <si>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</si>
  <si>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</si>
  <si>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</si>
  <si>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</si>
  <si>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</si>
  <si>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</si>
  <si>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</si>
  <si>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</si>
  <si>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</si>
  <si>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</si>
  <si>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</si>
  <si>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</si>
  <si>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</si>
  <si>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</si>
  <si>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</si>
  <si>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</si>
  <si>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</si>
  <si>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</si>
  <si>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</si>
  <si>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</si>
  <si>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</si>
  <si>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</si>
  <si>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</si>
  <si>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</si>
  <si>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</si>
  <si>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</si>
  <si>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</si>
  <si>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</si>
  <si>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</si>
  <si>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</si>
  <si>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</si>
  <si>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</si>
  <si>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</si>
  <si>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</si>
  <si>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</si>
  <si>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</si>
  <si>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</si>
  <si>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</si>
  <si>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</si>
  <si>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</si>
  <si>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</si>
  <si>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</si>
  <si>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</si>
  <si>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</si>
  <si>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</si>
  <si>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</si>
  <si>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</si>
  <si>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</si>
  <si>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</si>
  <si>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</si>
  <si>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</si>
  <si>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</si>
  <si>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</si>
  <si>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</si>
  <si>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</si>
  <si>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</si>
  <si>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</si>
  <si>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</si>
  <si>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</si>
  <si>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</si>
  <si>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</si>
  <si>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</si>
  <si>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</si>
  <si>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</si>
  <si>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</si>
  <si>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</si>
  <si>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</si>
  <si>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</si>
  <si>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</si>
  <si>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</si>
  <si>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</si>
  <si>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</si>
  <si>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</si>
  <si>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</si>
  <si>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</si>
  <si>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</si>
  <si>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</si>
  <si>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</si>
  <si>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</si>
  <si>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</si>
  <si>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</si>
  <si>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</si>
  <si>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</si>
  <si>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</si>
  <si>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</si>
  <si>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</si>
  <si>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</si>
  <si>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</si>
  <si>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</si>
  <si>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</si>
  <si>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</si>
  <si>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</si>
  <si>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</si>
  <si>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</si>
  <si>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</si>
  <si>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</si>
  <si>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</si>
  <si>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</si>
  <si>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</si>
  <si>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</si>
  <si>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</si>
  <si>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</si>
  <si>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</si>
  <si>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</si>
  <si>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</si>
  <si>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</si>
  <si>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</si>
  <si>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</si>
  <si>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</si>
  <si>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</si>
  <si>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</si>
  <si>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</si>
  <si>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</si>
  <si>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</si>
  <si>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</si>
  <si>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</si>
  <si>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</si>
  <si>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</si>
  <si>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</si>
  <si>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</si>
  <si>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</si>
  <si>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</si>
  <si>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</si>
  <si>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</si>
  <si>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</si>
  <si>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</si>
  <si>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</si>
  <si>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</si>
  <si>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</si>
  <si>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</si>
  <si>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</si>
  <si>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</si>
  <si>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</si>
  <si>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</si>
  <si>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</si>
  <si>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</si>
  <si>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</si>
  <si>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</si>
  <si>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</si>
  <si>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</si>
  <si>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</si>
  <si>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</si>
  <si>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</si>
  <si>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</si>
  <si>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</si>
  <si>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</si>
  <si>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</si>
  <si>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</si>
  <si>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</si>
  <si>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</si>
  <si>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</si>
  <si>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</si>
  <si>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</si>
  <si>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</si>
  <si>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</si>
  <si>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</si>
  <si>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</si>
  <si>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</si>
  <si>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</si>
  <si>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</si>
  <si>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</si>
  <si>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</si>
  <si>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</si>
  <si>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</si>
  <si>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</si>
  <si>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</si>
  <si>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</si>
  <si>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</si>
  <si>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</si>
  <si>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</si>
  <si>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</si>
  <si>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</si>
  <si>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</si>
  <si>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</si>
  <si>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</si>
  <si>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</si>
  <si>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</si>
  <si>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</si>
  <si>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</si>
  <si>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</si>
  <si>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</si>
  <si>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</si>
  <si>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</si>
  <si>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</si>
  <si>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</si>
  <si>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</si>
  <si>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</si>
  <si>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</si>
  <si>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</si>
  <si>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</si>
  <si>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</si>
  <si>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</si>
  <si>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</si>
  <si>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</si>
  <si>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</si>
  <si>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</si>
  <si>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</si>
  <si>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</si>
  <si>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</si>
  <si>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</si>
  <si>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</si>
  <si>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</si>
  <si>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</si>
  <si>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</si>
  <si>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</si>
  <si>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</si>
  <si>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</si>
  <si>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</si>
  <si>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</si>
  <si>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</si>
  <si>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</si>
  <si>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</si>
  <si>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</si>
  <si>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</si>
  <si>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</si>
  <si>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</si>
  <si>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</si>
  <si>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</si>
  <si>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</si>
  <si>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</si>
  <si>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</si>
  <si>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</si>
  <si>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</si>
  <si>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</si>
  <si>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</si>
  <si>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</si>
  <si>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</si>
  <si>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</si>
  <si>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</si>
  <si>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</si>
  <si>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</si>
  <si>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</si>
  <si>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</si>
  <si>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</si>
  <si>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</si>
  <si>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</si>
  <si>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</si>
  <si>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</si>
  <si>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</si>
  <si>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</si>
  <si>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</si>
  <si>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</si>
  <si>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</si>
  <si>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</si>
  <si>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</si>
  <si>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</si>
  <si>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</si>
  <si>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</si>
  <si>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</si>
  <si>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</si>
  <si>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</si>
  <si>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</si>
  <si>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</si>
  <si>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</si>
  <si>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</si>
  <si>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</si>
  <si>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</si>
  <si>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</si>
  <si>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</si>
  <si>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</si>
  <si>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</si>
  <si>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</si>
  <si>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</si>
  <si>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</si>
  <si>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</si>
  <si>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</si>
  <si>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</si>
  <si>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</si>
  <si>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</si>
  <si>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</si>
  <si>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</si>
  <si>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</si>
  <si>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</si>
  <si>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</si>
  <si>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</si>
  <si>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</si>
  <si>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</si>
  <si>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</si>
  <si>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</si>
  <si>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</si>
  <si>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</si>
  <si>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</si>
  <si>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</si>
  <si>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</si>
  <si>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</si>
  <si>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</si>
  <si>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</si>
  <si>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</si>
  <si>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</si>
  <si>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</si>
  <si>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</si>
  <si>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</si>
  <si>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</si>
  <si>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</si>
  <si>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</si>
  <si>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</si>
  <si>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</si>
  <si>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</si>
  <si>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</si>
  <si>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</si>
  <si>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</si>
  <si>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</si>
  <si>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</si>
  <si>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</si>
  <si>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</si>
  <si>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</si>
  <si>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</si>
  <si>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</si>
  <si>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</si>
  <si>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</si>
  <si>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</si>
  <si>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</si>
  <si>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</si>
  <si>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</si>
  <si>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</si>
  <si>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</si>
  <si>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</si>
  <si>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</si>
  <si>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</si>
  <si>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</si>
  <si>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</si>
  <si>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</si>
  <si>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</si>
  <si>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</si>
  <si>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</si>
  <si>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</si>
  <si>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</si>
  <si>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</si>
  <si>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</si>
  <si>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</si>
  <si>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</si>
  <si>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</si>
  <si>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</si>
  <si>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</si>
  <si>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</si>
  <si>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</si>
  <si>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</si>
  <si>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</si>
  <si>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</si>
  <si>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</si>
  <si>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</si>
  <si>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</si>
  <si>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</si>
  <si>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</si>
  <si>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</si>
  <si>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</si>
  <si>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</si>
  <si>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</si>
  <si>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</si>
  <si>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</si>
  <si>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</si>
  <si>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</si>
  <si>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</si>
  <si>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</si>
  <si>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</si>
  <si>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</si>
  <si>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</si>
  <si>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</si>
  <si>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</si>
  <si>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</si>
  <si>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</si>
  <si>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</si>
  <si>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</si>
  <si>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</si>
  <si>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</si>
  <si>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</si>
  <si>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</si>
  <si>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</si>
  <si>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</si>
  <si>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</si>
  <si>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</si>
  <si>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</si>
  <si>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</si>
  <si>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</si>
  <si>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</si>
  <si>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</si>
  <si>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</si>
  <si>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</si>
  <si>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</si>
  <si>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</si>
  <si>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</si>
  <si>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</si>
  <si>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</si>
  <si>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</si>
  <si>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</si>
  <si>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</si>
  <si>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</si>
  <si>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</si>
  <si>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</si>
  <si>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</si>
  <si>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</si>
  <si>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</si>
  <si>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</si>
  <si>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</si>
  <si>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</si>
  <si>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</si>
  <si>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</si>
  <si>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</si>
  <si>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</si>
  <si>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</si>
  <si>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</si>
  <si>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</si>
  <si>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</si>
  <si>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</si>
  <si>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</si>
  <si>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</si>
  <si>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</si>
  <si>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</si>
  <si>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</si>
  <si>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</si>
  <si>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</si>
  <si>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</si>
  <si>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</si>
  <si>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</si>
  <si>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</si>
  <si>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</si>
  <si>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</si>
  <si>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</si>
  <si>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</si>
  <si>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</si>
  <si>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</si>
  <si>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</si>
  <si>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</si>
  <si>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</si>
  <si>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</si>
  <si>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</si>
  <si>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</si>
  <si>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</si>
  <si>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</si>
  <si>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</si>
  <si>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</si>
  <si>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</si>
  <si>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</si>
  <si>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</si>
  <si>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</si>
  <si>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</si>
  <si>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</si>
  <si>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</si>
  <si>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</si>
  <si>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</si>
  <si>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</si>
  <si>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</si>
  <si>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</si>
  <si>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</si>
  <si>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</si>
  <si>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</si>
  <si>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</si>
  <si>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</si>
  <si>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</si>
  <si>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</si>
  <si>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</si>
  <si>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</si>
  <si>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</si>
  <si>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</si>
  <si>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</si>
  <si>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</si>
  <si>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</si>
  <si>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</si>
  <si>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</si>
  <si>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</si>
  <si>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</si>
  <si>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</si>
  <si>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</si>
  <si>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</si>
  <si>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</si>
  <si>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</si>
  <si>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</si>
  <si>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</si>
  <si>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</si>
  <si>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</si>
  <si>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</si>
  <si>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</si>
  <si>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</si>
  <si>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</si>
  <si>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</si>
  <si>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</si>
  <si>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</si>
  <si>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</si>
  <si>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</si>
  <si>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</si>
  <si>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</si>
  <si>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</si>
  <si>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</si>
  <si>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</si>
  <si>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</si>
  <si>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</si>
  <si>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</si>
  <si>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</si>
  <si>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</si>
  <si>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</si>
  <si>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</si>
  <si>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</si>
  <si>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</si>
  <si>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</si>
  <si>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</si>
  <si>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</si>
  <si>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</si>
  <si>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</si>
  <si>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</si>
  <si>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</si>
  <si>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</si>
  <si>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</si>
  <si>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</si>
  <si>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</si>
  <si>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</si>
  <si>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</si>
  <si>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</si>
  <si>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</si>
  <si>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</si>
  <si>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</si>
  <si>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</si>
  <si>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</si>
  <si>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</si>
  <si>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</si>
  <si>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</si>
  <si>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</si>
  <si>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</si>
  <si>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</si>
  <si>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</si>
  <si>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</si>
  <si>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</si>
  <si>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</si>
  <si>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</si>
  <si>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</si>
  <si>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</si>
  <si>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</si>
  <si>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</si>
  <si>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</si>
  <si>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</si>
  <si>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</si>
  <si>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</si>
  <si>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</si>
  <si>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</si>
  <si>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</si>
  <si>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</si>
  <si>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</si>
  <si>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</si>
  <si>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</si>
  <si>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</si>
  <si>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</si>
  <si>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</si>
  <si>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</si>
  <si>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</si>
  <si>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</si>
  <si>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</si>
  <si>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</si>
  <si>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</si>
  <si>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</si>
  <si>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</si>
  <si>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</si>
  <si>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</si>
  <si>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</si>
  <si>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</si>
  <si>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</si>
  <si>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</si>
  <si>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</si>
  <si>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</si>
  <si>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</si>
  <si>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</si>
  <si>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</si>
  <si>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</si>
  <si>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</si>
  <si>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</si>
  <si>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</si>
  <si>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</si>
  <si>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</si>
  <si>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</si>
  <si>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</si>
  <si>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</si>
  <si>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</si>
  <si>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</si>
  <si>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</si>
  <si>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</si>
  <si>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</si>
  <si>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</si>
  <si>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</si>
  <si>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</si>
  <si>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</si>
  <si>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</si>
  <si>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</si>
  <si>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</si>
  <si>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</si>
  <si>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</si>
  <si>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</si>
  <si>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</si>
  <si>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</si>
  <si>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</si>
  <si>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</si>
  <si>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</si>
  <si>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</si>
  <si>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</si>
  <si>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</si>
  <si>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</si>
  <si>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</si>
  <si>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</si>
  <si>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</si>
  <si>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</si>
  <si>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</si>
  <si>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</si>
  <si>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</si>
  <si>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</si>
  <si>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</si>
  <si>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</si>
  <si>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</si>
  <si>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</si>
  <si>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</si>
  <si>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</si>
  <si>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</si>
  <si>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</si>
  <si>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</si>
  <si>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</si>
  <si>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</si>
  <si>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</si>
  <si>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</si>
  <si>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</si>
  <si>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</si>
  <si>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</si>
  <si>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</si>
  <si>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</si>
  <si>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</si>
  <si>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</si>
  <si>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</si>
  <si>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</si>
  <si>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</si>
  <si>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</si>
  <si>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</si>
  <si>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</si>
  <si>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</si>
  <si>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</si>
  <si>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</si>
  <si>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</si>
  <si>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</si>
  <si>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</si>
  <si>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</si>
  <si>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</si>
  <si>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</si>
  <si>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</si>
  <si>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</si>
  <si>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</si>
  <si>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</si>
  <si>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</si>
  <si>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</si>
  <si>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</si>
  <si>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</si>
  <si>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</si>
  <si>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</si>
  <si>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</si>
  <si>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</si>
  <si>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</si>
  <si>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</si>
  <si>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</si>
  <si>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</si>
  <si>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</si>
  <si>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</si>
  <si>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</si>
  <si>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</si>
  <si>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</si>
  <si>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</si>
  <si>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</si>
  <si>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</si>
  <si>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</si>
  <si>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</si>
  <si>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</si>
  <si>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</si>
  <si>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</si>
  <si>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</si>
  <si>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</si>
  <si>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</si>
  <si>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</si>
  <si>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</si>
  <si>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</si>
  <si>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</si>
  <si>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</si>
  <si>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</si>
  <si>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</si>
  <si>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</si>
  <si>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</si>
  <si>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</si>
  <si>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</si>
  <si>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</si>
  <si>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</si>
  <si>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</si>
  <si>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</si>
  <si>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</si>
  <si>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</si>
  <si>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</si>
  <si>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</si>
  <si>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</si>
  <si>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</si>
  <si>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</si>
  <si>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</si>
  <si>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</si>
  <si>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</si>
  <si>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</si>
  <si>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</si>
  <si>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</si>
  <si>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</si>
  <si>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</si>
  <si>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</si>
  <si>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</si>
  <si>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</si>
  <si>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</si>
  <si>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</si>
  <si>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</si>
  <si>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</si>
  <si>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</si>
  <si>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</si>
  <si>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</si>
  <si>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</si>
  <si>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</si>
  <si>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</si>
  <si>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</si>
  <si>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</si>
  <si>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</si>
  <si>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</si>
  <si>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</si>
  <si>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</si>
  <si>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</si>
  <si>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</si>
  <si>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</si>
  <si>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</si>
  <si>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</si>
  <si>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</si>
  <si>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</si>
  <si>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</si>
  <si>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</si>
  <si>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</si>
  <si>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</si>
  <si>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</si>
  <si>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</si>
  <si>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</si>
  <si>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</si>
  <si>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</si>
  <si>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</si>
  <si>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</si>
  <si>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</si>
  <si>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</si>
  <si>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</si>
  <si>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</si>
  <si>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</si>
  <si>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</si>
  <si>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</si>
  <si>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</si>
  <si>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</si>
  <si>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</si>
  <si>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</si>
  <si>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</si>
  <si>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</si>
  <si>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</si>
  <si>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</si>
  <si>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</si>
  <si>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</si>
  <si>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</si>
  <si>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</si>
  <si>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</si>
  <si>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</si>
  <si>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</si>
  <si>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</si>
  <si>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</si>
  <si>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</si>
  <si>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</si>
  <si>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</si>
  <si>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</si>
  <si>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</si>
  <si>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</si>
  <si>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</si>
  <si>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</si>
  <si>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</si>
  <si>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</si>
  <si>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</si>
  <si>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</si>
  <si>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</si>
  <si>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</si>
  <si>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</si>
  <si>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</si>
  <si>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</si>
  <si>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</si>
  <si>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</si>
  <si>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</si>
  <si>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</si>
  <si>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</si>
  <si>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</si>
  <si>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</si>
  <si>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</si>
  <si>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</si>
  <si>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</si>
  <si>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</si>
  <si>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</si>
  <si>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</si>
  <si>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</si>
  <si>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</si>
  <si>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</si>
  <si>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</si>
  <si>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</si>
  <si>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</si>
  <si>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</si>
  <si>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</si>
  <si>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</si>
  <si>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</si>
  <si>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</si>
  <si>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</si>
  <si>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</si>
  <si>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</si>
  <si>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</si>
  <si>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</si>
  <si>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</si>
  <si>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</si>
  <si>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</si>
  <si>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</si>
  <si>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</si>
  <si>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</si>
  <si>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</si>
  <si>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</si>
  <si>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</si>
  <si>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</si>
  <si>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</si>
  <si>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</si>
  <si>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</si>
  <si>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</si>
  <si>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</si>
  <si>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</si>
  <si>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</si>
  <si>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</si>
  <si>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</si>
  <si>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</si>
  <si>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</si>
  <si>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</si>
  <si>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</si>
  <si>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</si>
  <si>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</si>
  <si>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</si>
  <si>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</si>
  <si>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</si>
  <si>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</si>
  <si>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</si>
  <si>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</si>
  <si>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</si>
  <si>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</si>
  <si>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</si>
  <si>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</si>
  <si>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</si>
  <si>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</si>
  <si>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</si>
  <si>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</si>
  <si>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</si>
  <si>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</si>
  <si>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</si>
  <si>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</si>
  <si>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</si>
  <si>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</si>
  <si>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</si>
  <si>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</si>
  <si>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</si>
  <si>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</si>
  <si>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</si>
  <si>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</si>
  <si>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</si>
  <si>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</si>
  <si>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</si>
  <si>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</si>
  <si>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</si>
  <si>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</si>
  <si>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</si>
  <si>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</si>
  <si>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</si>
  <si>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</si>
  <si>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</si>
  <si>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</si>
  <si>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</si>
  <si>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</si>
  <si>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</si>
  <si>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</si>
  <si>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</si>
  <si>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</si>
  <si>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</si>
  <si>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</si>
  <si>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</si>
  <si>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</si>
  <si>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</si>
  <si>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</si>
  <si>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</si>
  <si>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</si>
  <si>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</si>
  <si>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</si>
  <si>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</si>
  <si>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</si>
  <si>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</si>
  <si>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</si>
  <si>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</si>
  <si>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</si>
  <si>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</si>
  <si>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</si>
  <si>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</si>
  <si>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</si>
  <si>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</si>
  <si>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</si>
  <si>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</si>
  <si>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</si>
  <si>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</si>
  <si>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</si>
  <si>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</si>
  <si>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</si>
  <si>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</si>
  <si>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</si>
  <si>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</si>
  <si>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</si>
  <si>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</si>
  <si>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</si>
  <si>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</si>
  <si>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</si>
  <si>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</si>
  <si>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</si>
  <si>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</si>
  <si>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</si>
  <si>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</si>
  <si>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</si>
  <si>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</si>
  <si>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</si>
  <si>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</si>
  <si>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</si>
  <si>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</si>
  <si>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</si>
  <si>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</si>
  <si>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</si>
  <si>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</si>
  <si>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</si>
  <si>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</si>
  <si>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</si>
  <si>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</si>
  <si>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</si>
  <si>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</si>
  <si>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</si>
  <si>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</si>
  <si>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</si>
  <si>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</si>
  <si>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</si>
  <si>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</si>
  <si>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</si>
  <si>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</si>
  <si>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</si>
  <si>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</si>
  <si>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</si>
  <si>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</si>
  <si>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</si>
  <si>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</si>
  <si>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</si>
  <si>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</si>
  <si>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</si>
  <si>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</si>
  <si>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</si>
  <si>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</si>
  <si>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</si>
  <si>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</si>
  <si>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</si>
  <si>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</si>
  <si>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</si>
  <si>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</si>
  <si>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</si>
  <si>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</si>
  <si>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</si>
  <si>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</si>
  <si>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</si>
  <si>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</si>
  <si>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</si>
  <si>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</si>
  <si>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</si>
  <si>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</si>
  <si>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</si>
  <si>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</si>
  <si>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</si>
  <si>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</si>
  <si>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</si>
  <si>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</si>
  <si>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</si>
  <si>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</si>
  <si>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</si>
  <si>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</si>
  <si>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</si>
  <si>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</si>
  <si>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</si>
  <si>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</si>
  <si>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</si>
  <si>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</si>
  <si>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</si>
  <si>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</si>
  <si>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</si>
  <si>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</si>
  <si>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</si>
  <si>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</si>
  <si>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</si>
  <si>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</si>
  <si>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</si>
  <si>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</si>
  <si>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</si>
  <si>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</si>
  <si>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</si>
  <si>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</si>
  <si>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</si>
  <si>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</si>
  <si>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</si>
  <si>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</si>
  <si>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</si>
  <si>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</si>
  <si>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</si>
  <si>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</si>
  <si>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</si>
  <si>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</si>
  <si>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</si>
  <si>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</si>
  <si>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</si>
  <si>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</si>
  <si>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</si>
  <si>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</si>
  <si>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</si>
  <si>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</si>
  <si>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</si>
  <si>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</si>
  <si>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</si>
  <si>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</si>
  <si>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</si>
  <si>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</si>
  <si>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</si>
  <si>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</si>
  <si>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</si>
  <si>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</si>
  <si>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</si>
  <si>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</si>
  <si>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</si>
  <si>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</si>
  <si>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</si>
  <si>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</si>
  <si>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</si>
  <si>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</si>
  <si>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</si>
  <si>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</si>
  <si>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</si>
  <si>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</si>
  <si>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</si>
  <si>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</si>
  <si>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</si>
  <si>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</si>
  <si>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</si>
  <si>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</si>
  <si>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</si>
  <si>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</si>
  <si>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</si>
  <si>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</si>
  <si>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</si>
  <si>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</si>
  <si>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</si>
  <si>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</si>
  <si>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</si>
  <si>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</si>
  <si>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</si>
  <si>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</si>
  <si>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</si>
  <si>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</si>
  <si>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</si>
  <si>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</si>
  <si>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</si>
  <si>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</si>
  <si>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</si>
  <si>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</si>
  <si>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</si>
  <si>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</si>
  <si>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</si>
  <si>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</si>
  <si>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</si>
  <si>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</si>
  <si>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</si>
  <si>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</si>
  <si>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</si>
  <si>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</si>
  <si>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</si>
  <si>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</si>
  <si>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</si>
  <si>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</si>
  <si>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</si>
  <si>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</si>
  <si>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</si>
  <si>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</si>
  <si>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</si>
  <si>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</si>
  <si>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</si>
  <si>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</si>
  <si>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</si>
  <si>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</si>
  <si>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</si>
  <si>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</si>
  <si>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</si>
  <si>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</si>
  <si>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</si>
  <si>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</si>
  <si>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</si>
  <si>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</si>
  <si>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</si>
  <si>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</si>
  <si>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</si>
  <si>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</si>
  <si>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</si>
  <si>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</si>
  <si>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</si>
  <si>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</si>
  <si>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</si>
  <si>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</si>
  <si>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</si>
  <si>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</si>
  <si>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</si>
  <si>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</si>
  <si>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</si>
  <si>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</si>
  <si>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</si>
  <si>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</si>
  <si>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</si>
  <si>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</si>
  <si>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</si>
  <si>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</si>
  <si>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</si>
  <si>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</si>
  <si>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</si>
  <si>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</si>
  <si>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</si>
  <si>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</si>
  <si>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</si>
  <si>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</si>
  <si>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</si>
  <si>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</si>
  <si>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</si>
  <si>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</si>
  <si>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</si>
  <si>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</si>
  <si>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</si>
  <si>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</si>
  <si>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</si>
  <si>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</si>
  <si>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</si>
  <si>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</si>
  <si>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</si>
  <si>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</si>
  <si>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</si>
  <si>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</si>
  <si>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</si>
  <si>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</si>
  <si>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</si>
  <si>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</si>
  <si>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</si>
  <si>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</si>
  <si>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</si>
  <si>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</si>
  <si>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</si>
  <si>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</si>
  <si>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</si>
  <si>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</si>
  <si>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</si>
  <si>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</si>
  <si>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</si>
  <si>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</si>
  <si>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</si>
  <si>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</si>
  <si>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</si>
  <si>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</si>
  <si>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</si>
  <si>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</si>
  <si>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</si>
  <si>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</si>
  <si>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</si>
  <si>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</si>
  <si>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</si>
  <si>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</si>
  <si>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</si>
  <si>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</si>
  <si>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</si>
  <si>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</si>
  <si>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</si>
  <si>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</si>
  <si>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</si>
  <si>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</si>
  <si>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</si>
  <si>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</si>
  <si>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</si>
  <si>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</si>
  <si>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</si>
  <si>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</si>
  <si>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</si>
  <si>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</si>
  <si>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</si>
  <si>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</si>
  <si>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</si>
  <si>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</si>
  <si>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</si>
  <si>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</si>
  <si>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</si>
  <si>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</si>
  <si>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</si>
  <si>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</si>
  <si>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</si>
  <si>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</si>
  <si>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</si>
  <si>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</si>
  <si>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</si>
  <si>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</si>
  <si>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</si>
  <si>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</si>
  <si>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</si>
  <si>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</si>
  <si>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</si>
  <si>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</si>
  <si>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</si>
  <si>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</si>
  <si>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</si>
  <si>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</si>
  <si>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</si>
  <si>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</si>
  <si>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</si>
  <si>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</si>
  <si>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</si>
  <si>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</si>
  <si>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</si>
  <si>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</si>
  <si>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</si>
  <si>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</si>
  <si>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</si>
  <si>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</si>
  <si>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</si>
  <si>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</si>
  <si>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</si>
  <si>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</si>
  <si>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</si>
  <si>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</si>
  <si>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</si>
  <si>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</si>
  <si>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</si>
  <si>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</si>
  <si>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</si>
  <si>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</si>
  <si>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</si>
  <si>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</si>
  <si>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</si>
  <si>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</si>
  <si>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</si>
  <si>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</si>
  <si>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</si>
  <si>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</si>
  <si>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</si>
  <si>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</si>
  <si>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</si>
  <si>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</si>
  <si>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</si>
  <si>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</si>
  <si>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</si>
  <si>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</si>
  <si>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</si>
  <si>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</si>
  <si>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</si>
  <si>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</si>
  <si>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</si>
  <si>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</si>
  <si>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</si>
  <si>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</si>
  <si>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</si>
  <si>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</si>
  <si>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</si>
  <si>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</si>
  <si>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</si>
  <si>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</si>
  <si>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</si>
  <si>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</si>
  <si>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</si>
  <si>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</si>
  <si>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</si>
  <si>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</si>
  <si>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</si>
  <si>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</si>
  <si>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</si>
  <si>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</si>
  <si>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</si>
  <si>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</si>
  <si>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</si>
  <si>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</si>
  <si>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</si>
  <si>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</si>
  <si>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</si>
  <si>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</si>
  <si>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</si>
  <si>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</si>
  <si>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</si>
  <si>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</si>
  <si>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</si>
  <si>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</si>
  <si>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</si>
  <si>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</si>
  <si>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</si>
  <si>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</si>
  <si>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</si>
  <si>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</si>
  <si>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</si>
  <si>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</si>
  <si>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</si>
  <si>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</si>
  <si>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</si>
  <si>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</si>
  <si>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</si>
  <si>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</si>
  <si>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</si>
  <si>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</si>
  <si>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</si>
  <si>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</si>
  <si>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</si>
  <si>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</si>
  <si>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</si>
  <si>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</si>
  <si>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</si>
  <si>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</si>
  <si>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</si>
  <si>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</si>
  <si>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</si>
  <si>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</si>
  <si>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</si>
  <si>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</si>
  <si>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</si>
  <si>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</si>
  <si>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</si>
  <si>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</si>
  <si>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</si>
  <si>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</si>
  <si>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</si>
  <si>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</si>
  <si>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</si>
  <si>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</si>
  <si>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</si>
  <si>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</si>
  <si>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</si>
  <si>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</si>
  <si>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</si>
  <si>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</si>
  <si>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</si>
  <si>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</si>
  <si>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</si>
  <si>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</si>
  <si>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</si>
  <si>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</si>
  <si>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</si>
  <si>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</si>
  <si>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</si>
  <si>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</si>
  <si>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</si>
  <si>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</si>
  <si>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</si>
  <si>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</si>
  <si>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</si>
  <si>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</si>
  <si>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</si>
  <si>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</si>
  <si>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</si>
  <si>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</si>
  <si>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</si>
  <si>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</si>
  <si>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</si>
  <si>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</si>
  <si>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</si>
  <si>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</si>
  <si>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</si>
  <si>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</si>
  <si>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</si>
  <si>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</si>
  <si>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</si>
  <si>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</si>
  <si>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</si>
  <si>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</si>
  <si>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</si>
  <si>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</si>
  <si>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</si>
  <si>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</si>
  <si>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</si>
  <si>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</si>
  <si>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</si>
  <si>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</si>
  <si>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</si>
  <si>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</si>
  <si>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</si>
  <si>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</si>
  <si>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</si>
  <si>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</si>
  <si>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</si>
  <si>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</si>
  <si>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</si>
  <si>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</si>
  <si>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</si>
  <si>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</si>
  <si>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</si>
  <si>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</si>
  <si>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</si>
  <si>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</si>
  <si>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</si>
  <si>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</si>
  <si>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</si>
  <si>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</si>
  <si>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</si>
  <si>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</si>
  <si>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</si>
  <si>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</si>
  <si>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</si>
  <si>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</si>
  <si>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</si>
  <si>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</si>
  <si>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</si>
  <si>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</si>
  <si>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</si>
  <si>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</si>
  <si>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</si>
  <si>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</si>
  <si>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</si>
  <si>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</si>
  <si>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</si>
  <si>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</si>
  <si>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</si>
  <si>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</si>
  <si>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</si>
  <si>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</si>
  <si>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</si>
  <si>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</si>
  <si>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</si>
  <si>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</si>
  <si>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</si>
  <si>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</si>
  <si>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</si>
  <si>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</si>
  <si>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</si>
  <si>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</si>
  <si>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</si>
  <si>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</si>
  <si>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</si>
  <si>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</si>
  <si>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</si>
  <si>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</si>
  <si>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</si>
  <si>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</si>
  <si>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</si>
  <si>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</si>
  <si>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</si>
  <si>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</si>
  <si>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</si>
  <si>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</si>
  <si>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</si>
  <si>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</si>
  <si>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</si>
  <si>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</si>
  <si>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</si>
  <si>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</si>
  <si>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</si>
  <si>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</si>
  <si>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</si>
  <si>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</si>
  <si>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</si>
  <si>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</si>
  <si>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</si>
  <si>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</si>
  <si>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</si>
  <si>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</si>
  <si>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</si>
  <si>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</si>
  <si>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</si>
  <si>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</si>
  <si>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</si>
  <si>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</si>
  <si>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</si>
  <si>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</si>
  <si>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</si>
  <si>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</si>
  <si>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</si>
  <si>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</si>
  <si>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</si>
  <si>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</si>
  <si>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</si>
  <si>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</si>
  <si>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</si>
  <si>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</si>
  <si>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</si>
  <si>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</si>
  <si>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</si>
  <si>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</si>
  <si>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</si>
  <si>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</si>
  <si>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</si>
  <si>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</si>
  <si>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</si>
  <si>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</si>
  <si>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</si>
  <si>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</si>
  <si>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</si>
  <si>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</si>
  <si>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</si>
  <si>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</si>
  <si>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</si>
  <si>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</si>
  <si>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</si>
  <si>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</si>
  <si>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</si>
  <si>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</si>
  <si>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</si>
  <si>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</si>
  <si>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</si>
  <si>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</si>
  <si>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</si>
  <si>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</si>
  <si>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</si>
  <si>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</si>
  <si>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</si>
  <si>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</si>
  <si>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</si>
  <si>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</si>
  <si>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</si>
  <si>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</si>
  <si>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</si>
  <si>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</si>
  <si>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</si>
  <si>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</si>
  <si>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</si>
  <si>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</si>
  <si>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</si>
  <si>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</si>
  <si>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</si>
  <si>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</si>
  <si>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</si>
  <si>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</si>
  <si>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</si>
  <si>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</si>
  <si>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</si>
  <si>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</si>
  <si>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</si>
  <si>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</si>
  <si>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</si>
  <si>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</si>
  <si>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</si>
  <si>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</si>
  <si>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</si>
  <si>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</si>
  <si>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</si>
  <si>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</si>
  <si>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</si>
  <si>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</si>
  <si>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</si>
  <si>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</si>
  <si>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</si>
  <si>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</si>
  <si>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</si>
  <si>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</si>
  <si>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</si>
  <si>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</si>
  <si>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</si>
  <si>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</si>
  <si>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</si>
  <si>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</si>
  <si>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</si>
  <si>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</si>
  <si>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</si>
  <si>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</si>
  <si>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</si>
  <si>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</si>
  <si>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</si>
  <si>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</si>
  <si>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</si>
  <si>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</si>
  <si>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</si>
  <si>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</si>
  <si>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</si>
  <si>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</si>
  <si>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</si>
  <si>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</si>
  <si>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</si>
  <si>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</si>
  <si>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</si>
  <si>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</si>
  <si>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</si>
  <si>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</si>
  <si>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</si>
  <si>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</si>
  <si>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</si>
  <si>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</si>
  <si>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</si>
  <si>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</si>
  <si>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</si>
  <si>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</si>
  <si>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</si>
  <si>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</si>
  <si>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</si>
  <si>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</si>
  <si>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</si>
  <si>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</si>
  <si>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</si>
  <si>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</si>
  <si>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</si>
  <si>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</si>
  <si>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</si>
  <si>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</si>
  <si>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</si>
  <si>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</si>
  <si>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</si>
  <si>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</si>
  <si>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</si>
  <si>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</si>
  <si>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</si>
  <si>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</si>
  <si>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</si>
  <si>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</si>
  <si>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</si>
  <si>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</si>
  <si>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</si>
  <si>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</si>
  <si>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</si>
  <si>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</si>
  <si>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</si>
  <si>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</si>
  <si>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</si>
  <si>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</si>
  <si>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</si>
  <si>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</si>
  <si>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</si>
  <si>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</si>
  <si>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</si>
  <si>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</si>
  <si>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</si>
  <si>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</si>
  <si>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</si>
  <si>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</si>
  <si>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</si>
  <si>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</si>
  <si>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</si>
  <si>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</si>
  <si>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</si>
  <si>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</si>
  <si>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</si>
  <si>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</si>
  <si>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</si>
  <si>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</si>
  <si>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</si>
  <si>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</si>
  <si>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</si>
  <si>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</si>
  <si>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</si>
  <si>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</si>
  <si>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</si>
  <si>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</si>
  <si>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</si>
  <si>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</si>
  <si>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</si>
  <si>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</si>
  <si>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</si>
  <si>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</si>
  <si>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</si>
  <si>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</si>
  <si>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</si>
  <si>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</si>
  <si>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</si>
  <si>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</si>
  <si>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</si>
  <si>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</si>
  <si>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</si>
  <si>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</si>
  <si>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</si>
  <si>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</si>
  <si>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</si>
  <si>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</si>
  <si>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</si>
  <si>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</si>
  <si>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</si>
  <si>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</si>
  <si>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</si>
  <si>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</si>
  <si>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</si>
  <si>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</si>
  <si>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</si>
  <si>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</si>
  <si>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</si>
  <si>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</si>
  <si>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</si>
  <si>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</si>
  <si>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</si>
  <si>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</si>
  <si>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</si>
  <si>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</si>
  <si>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</si>
  <si>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</si>
  <si>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</si>
  <si>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</si>
  <si>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</si>
  <si>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</si>
  <si>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</si>
  <si>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</si>
  <si>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</si>
  <si>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</si>
  <si>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</si>
  <si>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</si>
  <si>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</si>
  <si>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</si>
  <si>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</si>
  <si>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</si>
  <si>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</si>
  <si>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</si>
  <si>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</si>
  <si>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</si>
  <si>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</si>
  <si>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</si>
  <si>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</si>
  <si>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</si>
  <si>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</si>
  <si>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</si>
  <si>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</si>
  <si>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</si>
  <si>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</si>
  <si>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</si>
  <si>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</si>
  <si>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</si>
  <si>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</si>
  <si>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</si>
  <si>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</si>
  <si>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</si>
  <si>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</si>
  <si>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</si>
  <si>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</si>
  <si>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</si>
  <si>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</si>
  <si>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</si>
  <si>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</si>
  <si>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</si>
  <si>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</si>
  <si>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</si>
  <si>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</si>
  <si>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</si>
  <si>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</si>
  <si>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</si>
  <si>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</si>
  <si>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</si>
  <si>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</si>
  <si>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</si>
  <si>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</si>
  <si>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</si>
  <si>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</si>
  <si>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</si>
  <si>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</si>
  <si>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</si>
  <si>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</si>
  <si>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</si>
  <si>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</si>
  <si>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</si>
  <si>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</si>
  <si>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</si>
  <si>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</si>
  <si>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</si>
  <si>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</si>
  <si>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</si>
  <si>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</si>
  <si>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</si>
  <si>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</si>
  <si>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</si>
  <si>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</si>
  <si>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</si>
  <si>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</si>
  <si>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</si>
  <si>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</si>
  <si>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</si>
  <si>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</si>
  <si>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</si>
  <si>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</si>
  <si>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</si>
  <si>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</si>
  <si>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</si>
  <si>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</si>
  <si>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</si>
  <si>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</si>
  <si>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</si>
  <si>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</si>
  <si>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</si>
  <si>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</si>
  <si>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</si>
  <si>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</si>
  <si>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</si>
  <si>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</si>
  <si>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</si>
  <si>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</si>
  <si>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</si>
  <si>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</si>
  <si>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</si>
  <si>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</si>
  <si>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</si>
  <si>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</si>
  <si>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</si>
  <si>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</si>
  <si>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</si>
  <si>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</si>
  <si>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</si>
  <si>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</si>
  <si>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</si>
  <si>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</si>
  <si>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</si>
  <si>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</si>
  <si>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</si>
  <si>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</si>
  <si>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</si>
  <si>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</si>
  <si>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</si>
  <si>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</si>
  <si>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</si>
  <si>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</si>
  <si>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</si>
  <si>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</si>
  <si>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</si>
  <si>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</si>
  <si>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</si>
  <si>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</si>
  <si>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</si>
  <si>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</si>
  <si>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</si>
  <si>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</si>
  <si>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</si>
  <si>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</si>
  <si>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</si>
  <si>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</si>
  <si>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</si>
  <si>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</si>
  <si>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</si>
  <si>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</si>
  <si>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</si>
  <si>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</si>
  <si>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</si>
  <si>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</si>
  <si>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</si>
  <si>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</si>
  <si>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</si>
  <si>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</si>
  <si>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</si>
  <si>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</si>
  <si>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</si>
  <si>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</si>
  <si>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</si>
  <si>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</si>
  <si>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</si>
  <si>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</si>
  <si>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</si>
  <si>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</si>
  <si>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</si>
  <si>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</si>
  <si>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</si>
  <si>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</si>
  <si>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</si>
  <si>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</si>
  <si>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</si>
  <si>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</si>
  <si>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</si>
  <si>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</si>
  <si>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</si>
  <si>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</si>
  <si>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</si>
  <si>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</si>
  <si>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</si>
  <si>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</si>
  <si>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</si>
  <si>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</si>
  <si>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</si>
  <si>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</si>
  <si>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</si>
  <si>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</si>
  <si>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</si>
  <si>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</si>
  <si>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</si>
  <si>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</si>
  <si>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</si>
  <si>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</si>
  <si>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</si>
  <si>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</si>
  <si>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</si>
  <si>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</si>
  <si>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</si>
  <si>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</si>
  <si>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</si>
  <si>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</si>
  <si>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</si>
  <si>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</si>
  <si>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</si>
  <si>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</si>
  <si>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</si>
  <si>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</si>
  <si>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</si>
  <si>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</si>
  <si>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</si>
  <si>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</si>
  <si>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</si>
  <si>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</si>
  <si>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</si>
  <si>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</si>
  <si>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</si>
  <si>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</si>
  <si>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</si>
  <si>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</si>
  <si>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</si>
  <si>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</si>
  <si>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</si>
  <si>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</si>
  <si>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</si>
  <si>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</si>
  <si>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</si>
  <si>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</si>
  <si>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</si>
  <si>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</si>
  <si>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</si>
  <si>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</si>
  <si>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</si>
  <si>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</si>
  <si>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</si>
  <si>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</si>
  <si>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</si>
  <si>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</si>
  <si>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</si>
  <si>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</si>
  <si>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</si>
  <si>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</si>
  <si>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</si>
  <si>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</si>
  <si>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</si>
  <si>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</si>
  <si>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</si>
  <si>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</si>
  <si>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</si>
  <si>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</si>
  <si>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</si>
  <si>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</si>
  <si>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</si>
  <si>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</si>
  <si>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</si>
  <si>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</si>
  <si>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</si>
  <si>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</si>
  <si>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</si>
  <si>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</si>
  <si>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</si>
  <si>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</si>
  <si>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</si>
  <si>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</si>
  <si>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</si>
  <si>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</si>
  <si>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</si>
  <si>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</si>
  <si>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</si>
  <si>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</si>
  <si>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</si>
  <si>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</si>
  <si>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</si>
  <si>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</si>
  <si>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</si>
  <si>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</si>
  <si>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</si>
  <si>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</si>
  <si>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</si>
  <si>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</si>
  <si>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</si>
  <si>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</si>
  <si>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</si>
  <si>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</si>
  <si>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</si>
  <si>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</si>
  <si>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</si>
  <si>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</si>
  <si>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</si>
  <si>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</si>
  <si>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</si>
  <si>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</si>
  <si>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</si>
  <si>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</si>
  <si>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</si>
  <si>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</si>
  <si>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</si>
  <si>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</si>
  <si>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</si>
  <si>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</si>
  <si>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</si>
  <si>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</si>
  <si>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</si>
  <si>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</si>
  <si>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</si>
  <si>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</si>
  <si>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</si>
  <si>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</si>
  <si>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</si>
  <si>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</si>
  <si>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</si>
  <si>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</si>
  <si>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</si>
  <si>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</si>
  <si>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</si>
  <si>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</si>
  <si>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</si>
  <si>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</si>
  <si>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</si>
  <si>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</si>
  <si>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</si>
  <si>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</si>
  <si>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</si>
  <si>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</si>
  <si>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</si>
  <si>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</si>
  <si>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</si>
  <si>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</si>
  <si>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</si>
  <si>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</si>
  <si>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</si>
  <si>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</si>
  <si>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</si>
  <si>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</si>
  <si>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</si>
  <si>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</si>
  <si>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</si>
  <si>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</si>
  <si>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</si>
  <si>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</si>
  <si>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</si>
  <si>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</si>
  <si>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</si>
  <si>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</si>
  <si>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</si>
  <si>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</si>
  <si>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</si>
  <si>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</si>
  <si>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</si>
  <si>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</si>
  <si>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</si>
  <si>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</si>
  <si>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</si>
  <si>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</si>
  <si>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</si>
  <si>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</si>
  <si>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</si>
  <si>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</si>
  <si>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</si>
  <si>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</si>
  <si>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</si>
  <si>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</si>
  <si>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</si>
  <si>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</si>
  <si>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</si>
  <si>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</si>
  <si>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</si>
  <si>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</si>
  <si>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</si>
  <si>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</si>
  <si>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</si>
  <si>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</si>
  <si>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</si>
  <si>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</si>
  <si>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</si>
  <si>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</si>
  <si>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</si>
  <si>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</si>
  <si>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</si>
  <si>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</si>
  <si>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</si>
  <si>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</si>
  <si>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</si>
  <si>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</si>
  <si>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</si>
  <si>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</si>
  <si>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</si>
  <si>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</si>
  <si>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</si>
  <si>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</si>
  <si>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</si>
  <si>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</si>
  <si>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</si>
  <si>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</si>
  <si>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</si>
  <si>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</si>
  <si>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</si>
  <si>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</si>
  <si>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</si>
  <si>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</si>
  <si>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</si>
  <si>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</si>
  <si>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</si>
  <si>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</si>
  <si>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</si>
  <si>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</si>
  <si>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</si>
  <si>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</si>
  <si>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</si>
  <si>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</si>
  <si>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</si>
  <si>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</si>
  <si>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</si>
  <si>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</si>
  <si>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</si>
  <si>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</si>
  <si>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</si>
  <si>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</si>
  <si>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</si>
  <si>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</si>
  <si>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</si>
  <si>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</si>
  <si>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</si>
  <si>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</si>
  <si>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</si>
  <si>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</si>
  <si>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</si>
  <si>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</si>
  <si>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</si>
  <si>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</si>
  <si>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</si>
  <si>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</si>
  <si>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</si>
  <si>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</si>
  <si>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</si>
  <si>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</si>
  <si>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</si>
  <si>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</si>
  <si>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</si>
  <si>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</si>
  <si>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</si>
  <si>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</si>
  <si>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</si>
  <si>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</si>
  <si>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</si>
  <si>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</si>
  <si>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</si>
  <si>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</si>
  <si>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</si>
  <si>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</si>
  <si>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</si>
  <si>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</si>
  <si>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</si>
  <si>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</si>
  <si>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</si>
  <si>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</si>
  <si>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</si>
  <si>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</si>
  <si>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</si>
  <si>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</si>
  <si>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</si>
  <si>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</si>
  <si>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</si>
  <si>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</si>
  <si>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</si>
  <si>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</si>
  <si>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</si>
  <si>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</si>
  <si>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</si>
  <si>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</si>
  <si>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</si>
  <si>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</si>
  <si>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</si>
  <si>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</si>
  <si>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</si>
  <si>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</si>
  <si>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</si>
  <si>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</si>
  <si>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</si>
  <si>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</si>
  <si>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</si>
  <si>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</si>
  <si>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</si>
  <si>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</si>
  <si>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</si>
  <si>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</si>
  <si>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</si>
  <si>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</si>
  <si>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</si>
  <si>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</si>
  <si>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</si>
  <si>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</si>
  <si>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</si>
  <si>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</si>
  <si>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</si>
  <si>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</si>
  <si>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</si>
  <si>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</si>
  <si>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</si>
  <si>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</si>
  <si>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</si>
  <si>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</si>
  <si>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</si>
  <si>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</si>
  <si>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</si>
  <si>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</si>
  <si>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</si>
  <si>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</si>
  <si>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</si>
  <si>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</si>
  <si>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</si>
  <si>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</si>
  <si>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</si>
  <si>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</si>
  <si>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</si>
  <si>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</si>
  <si>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</si>
  <si>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</si>
  <si>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</si>
  <si>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</si>
  <si>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</si>
  <si>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</si>
  <si>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</si>
  <si>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</si>
  <si>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</si>
  <si>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</si>
  <si>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</si>
  <si>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</si>
  <si>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</si>
  <si>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</si>
  <si>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</si>
  <si>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</si>
  <si>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</si>
  <si>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</si>
  <si>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</si>
  <si>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</si>
  <si>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</si>
  <si>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</si>
  <si>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</si>
  <si>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</si>
  <si>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</si>
  <si>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</si>
  <si>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</si>
  <si>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</si>
  <si>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</si>
  <si>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</si>
  <si>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</si>
  <si>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</si>
  <si>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</si>
  <si>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</si>
  <si>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</si>
  <si>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</si>
  <si>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</si>
  <si>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</si>
  <si>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</si>
  <si>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</si>
  <si>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</si>
  <si>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</si>
  <si>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</si>
  <si>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</si>
  <si>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</si>
  <si>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</si>
  <si>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</si>
  <si>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</si>
  <si>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</si>
  <si>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</si>
  <si>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</si>
  <si>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</si>
  <si>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</si>
  <si>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</si>
  <si>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</si>
  <si>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</si>
  <si>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</si>
  <si>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</si>
  <si>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</si>
  <si>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</si>
  <si>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</si>
  <si>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</si>
  <si>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</si>
  <si>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</si>
  <si>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</si>
  <si>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</si>
  <si>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</si>
  <si>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</si>
  <si>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</si>
  <si>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</si>
  <si>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</si>
  <si>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</si>
  <si>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</si>
  <si>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</si>
  <si>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</si>
  <si>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</si>
  <si>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</si>
  <si>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</si>
  <si>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</si>
  <si>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</si>
  <si>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</si>
  <si>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</si>
  <si>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</si>
  <si>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</si>
  <si>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</si>
  <si>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</si>
  <si>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</si>
  <si>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</si>
  <si>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</si>
  <si>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</si>
  <si>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</si>
  <si>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</si>
  <si>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</si>
  <si>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</si>
  <si>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</si>
  <si>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</si>
  <si>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</si>
  <si>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</si>
  <si>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</si>
  <si>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</si>
  <si>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</si>
  <si>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</si>
  <si>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</si>
  <si>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</si>
  <si>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</si>
  <si>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</si>
  <si>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</si>
  <si>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</si>
  <si>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</si>
  <si>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</si>
  <si>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</si>
  <si>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</si>
  <si>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</si>
  <si>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</si>
  <si>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</si>
  <si>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</si>
  <si>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</si>
  <si>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</si>
  <si>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</si>
  <si>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</si>
  <si>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</si>
  <si>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</si>
  <si>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</si>
  <si>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</si>
  <si>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</si>
  <si>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</si>
  <si>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</si>
  <si>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</si>
  <si>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</si>
  <si>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</si>
  <si>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</si>
  <si>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</si>
  <si>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</si>
  <si>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</si>
  <si>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</si>
  <si>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</si>
  <si>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</si>
  <si>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</si>
  <si>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</si>
  <si>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</si>
  <si>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</si>
  <si>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</si>
  <si>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</si>
  <si>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</si>
  <si>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</si>
  <si>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</si>
  <si>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</si>
  <si>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</si>
  <si>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</si>
  <si>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</si>
  <si>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</si>
  <si>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</si>
  <si>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</si>
  <si>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</si>
  <si>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</si>
  <si>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</si>
  <si>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</si>
  <si>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</si>
  <si>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</si>
  <si>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</si>
  <si>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</si>
  <si>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</si>
  <si>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</si>
  <si>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</si>
  <si>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</si>
  <si>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</si>
  <si>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</si>
  <si>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</si>
  <si>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</si>
  <si>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</si>
  <si>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</si>
  <si>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</si>
  <si>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</si>
  <si>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</si>
  <si>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</si>
  <si>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</si>
  <si>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</si>
  <si>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</si>
  <si>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</si>
  <si>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</si>
  <si>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</si>
  <si>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</si>
  <si>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</si>
  <si>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</si>
  <si>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</si>
  <si>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</si>
  <si>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</si>
  <si>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</si>
  <si>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</si>
  <si>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</si>
  <si>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</si>
  <si>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</si>
  <si>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</si>
  <si>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</si>
  <si>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</si>
  <si>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</si>
  <si>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</si>
  <si>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</si>
  <si>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</si>
  <si>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</si>
  <si>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</si>
  <si>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</si>
  <si>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</si>
  <si>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</si>
  <si>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</si>
  <si>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</si>
  <si>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</si>
  <si>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</si>
  <si>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</si>
  <si>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</si>
  <si>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</si>
  <si>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</si>
  <si>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</si>
  <si>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</si>
  <si>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</si>
  <si>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</si>
  <si>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</si>
  <si>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</si>
  <si>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</si>
  <si>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</si>
  <si>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</si>
  <si>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</si>
  <si>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</si>
  <si>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</si>
  <si>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</si>
  <si>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</si>
  <si>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</si>
  <si>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</si>
  <si>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</si>
  <si>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</si>
  <si>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</si>
  <si>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</si>
  <si>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</si>
  <si>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</si>
  <si>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</si>
  <si>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</si>
  <si>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</si>
  <si>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</si>
  <si>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</si>
  <si>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</si>
  <si>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</si>
  <si>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</si>
  <si>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</si>
  <si>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</si>
  <si>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</si>
  <si>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</si>
  <si>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</si>
  <si>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</si>
  <si>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</si>
  <si>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</si>
  <si>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</si>
  <si>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</si>
  <si>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</si>
  <si>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</si>
  <si>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</si>
  <si>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</si>
  <si>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</si>
  <si>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</si>
  <si>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</si>
  <si>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</si>
  <si>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</si>
  <si>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</si>
  <si>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</si>
  <si>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</si>
  <si>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</si>
  <si>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</si>
  <si>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</si>
  <si>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</si>
  <si>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</si>
  <si>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</si>
  <si>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</si>
  <si>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</si>
  <si>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</si>
  <si>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</si>
  <si>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</si>
  <si>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</si>
  <si>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</si>
  <si>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</si>
  <si>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</si>
  <si>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</si>
  <si>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</si>
  <si>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</si>
  <si>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</si>
  <si>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</si>
  <si>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</si>
  <si>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</si>
  <si>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</si>
  <si>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</si>
  <si>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</si>
  <si>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</si>
  <si>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</si>
  <si>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</si>
  <si>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</si>
  <si>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</si>
  <si>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</si>
  <si>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</si>
  <si>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</si>
  <si>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</si>
  <si>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</si>
  <si>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</si>
  <si>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</si>
  <si>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</si>
  <si>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</si>
  <si>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</si>
  <si>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</si>
  <si>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</si>
  <si>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</si>
  <si>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</si>
  <si>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</si>
  <si>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</si>
  <si>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</si>
  <si>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</si>
  <si>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</si>
  <si>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</si>
  <si>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</si>
  <si>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</si>
  <si>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</si>
  <si>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</si>
  <si>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</si>
  <si>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</si>
  <si>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</si>
  <si>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</si>
  <si>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</si>
  <si>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</si>
  <si>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</si>
  <si>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</si>
  <si>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</si>
  <si>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</si>
  <si>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</si>
  <si>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</si>
  <si>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</si>
  <si>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</si>
  <si>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</si>
  <si>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</si>
  <si>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</si>
  <si>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</si>
  <si>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</si>
  <si>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</si>
  <si>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</si>
  <si>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</si>
  <si>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</si>
  <si>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</si>
  <si>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</si>
  <si>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</si>
  <si>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</si>
  <si>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</si>
  <si>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</si>
  <si>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</si>
  <si>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</si>
  <si>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</si>
  <si>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</si>
  <si>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</si>
  <si>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</si>
  <si>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</si>
  <si>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</si>
  <si>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</si>
  <si>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</si>
  <si>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</si>
  <si>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</si>
  <si>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</si>
  <si>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</si>
  <si>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</si>
  <si>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</si>
  <si>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</si>
  <si>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</si>
  <si>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</si>
  <si>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</si>
  <si>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</si>
  <si>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</si>
  <si>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</si>
  <si>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</si>
  <si>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</si>
  <si>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</si>
  <si>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</si>
  <si>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</si>
  <si>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</si>
  <si>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</si>
  <si>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</si>
  <si>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</si>
  <si>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</si>
  <si>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</si>
  <si>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</si>
  <si>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</si>
  <si>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</si>
  <si>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</si>
  <si>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</si>
  <si>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</si>
  <si>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</si>
  <si>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</si>
  <si>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</si>
  <si>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</si>
  <si>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</si>
  <si>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</si>
  <si>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</si>
  <si>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</si>
  <si>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</si>
  <si>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</si>
  <si>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</si>
  <si>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</si>
  <si>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</si>
  <si>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</si>
  <si>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</si>
  <si>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</si>
  <si>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</si>
  <si>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</si>
  <si>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</si>
  <si>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</si>
  <si>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</si>
  <si>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</si>
  <si>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</si>
  <si>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</si>
  <si>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</si>
  <si>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</si>
  <si>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</si>
  <si>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</si>
  <si>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</si>
  <si>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</si>
  <si>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</si>
  <si>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</si>
  <si>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</si>
  <si>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</si>
  <si>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</si>
  <si>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</si>
  <si>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</si>
  <si>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</si>
  <si>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</si>
  <si>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</si>
  <si>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</si>
  <si>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</si>
  <si>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</si>
  <si>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</si>
  <si>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</si>
  <si>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</si>
  <si>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</si>
  <si>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</si>
  <si>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</si>
  <si>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</si>
  <si>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</si>
  <si>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</si>
  <si>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</si>
  <si>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</si>
  <si>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</si>
  <si>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</si>
  <si>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</si>
  <si>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</si>
  <si>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</si>
  <si>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</si>
  <si>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</si>
  <si>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</si>
  <si>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</si>
  <si>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</si>
  <si>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</si>
  <si>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</si>
  <si>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</si>
  <si>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</si>
  <si>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</si>
  <si>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</si>
  <si>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</si>
  <si>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</si>
  <si>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</si>
  <si>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</si>
  <si>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</si>
  <si>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</si>
  <si>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</si>
  <si>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</si>
  <si>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</si>
  <si>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</si>
  <si>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</si>
  <si>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</si>
  <si>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</si>
  <si>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</si>
  <si>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</si>
  <si>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</si>
  <si>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</si>
  <si>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</si>
  <si>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</si>
  <si>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</si>
  <si>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</si>
  <si>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</si>
  <si>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</si>
  <si>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</si>
  <si>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</si>
  <si>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</si>
  <si>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</si>
  <si>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</si>
  <si>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</si>
  <si>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</si>
  <si>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</si>
  <si>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</si>
  <si>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</si>
  <si>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</si>
  <si>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</si>
  <si>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</si>
  <si>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</si>
  <si>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</si>
  <si>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</si>
  <si>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</si>
  <si>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</si>
  <si>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</si>
  <si>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</si>
  <si>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</si>
  <si>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</si>
  <si>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</si>
  <si>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</si>
  <si>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</si>
  <si>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</si>
  <si>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</si>
  <si>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</si>
  <si>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</si>
  <si>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</si>
  <si>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</si>
  <si>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</si>
  <si>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</si>
  <si>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</si>
  <si>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</si>
  <si>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</si>
  <si>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</si>
  <si>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</si>
  <si>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</si>
  <si>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</si>
  <si>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</si>
  <si>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</si>
  <si>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</si>
  <si>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</si>
  <si>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</si>
  <si>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</si>
  <si>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</si>
  <si>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</si>
  <si>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</si>
  <si>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</si>
  <si>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</si>
  <si>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</si>
  <si>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</si>
  <si>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</si>
  <si>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</si>
  <si>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</si>
  <si>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</si>
  <si>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</si>
  <si>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</si>
  <si>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</si>
  <si>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</si>
  <si>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</si>
  <si>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</si>
  <si>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</si>
  <si>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</si>
  <si>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</si>
  <si>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</si>
  <si>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</si>
  <si>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</si>
  <si>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</si>
  <si>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</si>
  <si>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</si>
  <si>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</si>
  <si>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</si>
  <si>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</si>
  <si>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</si>
  <si>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</si>
  <si>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</si>
  <si>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</si>
  <si>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</si>
  <si>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</si>
  <si>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</si>
  <si>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</si>
  <si>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</si>
  <si>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</si>
  <si>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</si>
  <si>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</si>
  <si>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</si>
  <si>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</si>
  <si>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</si>
  <si>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</si>
  <si>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</si>
  <si>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</si>
  <si>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</si>
  <si>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</si>
  <si>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</si>
  <si>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</si>
  <si>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</si>
  <si>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</si>
  <si>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</si>
  <si>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</si>
  <si>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</si>
  <si>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</si>
  <si>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</si>
  <si>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</si>
  <si>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</si>
  <si>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</si>
  <si>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</si>
  <si>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</si>
  <si>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</si>
  <si>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</si>
  <si>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</si>
  <si>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</si>
  <si>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</si>
  <si>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</si>
  <si>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</si>
  <si>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</si>
  <si>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</si>
  <si>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</si>
  <si>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</si>
  <si>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</si>
  <si>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</si>
  <si>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</si>
  <si>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</si>
  <si>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</si>
  <si>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</si>
  <si>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</si>
  <si>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</si>
  <si>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</si>
  <si>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</si>
  <si>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</si>
  <si>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</si>
  <si>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</si>
  <si>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</si>
  <si>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</si>
  <si>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</si>
  <si>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</si>
  <si>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</si>
  <si>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</si>
  <si>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</si>
  <si>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</si>
  <si>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</si>
  <si>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</si>
  <si>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</si>
  <si>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</si>
  <si>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</si>
  <si>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</si>
  <si>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</si>
  <si>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</si>
  <si>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</si>
  <si>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</si>
  <si>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</si>
  <si>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</si>
  <si>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</si>
  <si>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</si>
  <si>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</si>
  <si>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</si>
  <si>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</si>
  <si>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</si>
  <si>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</si>
  <si>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</si>
  <si>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</si>
  <si>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</si>
  <si>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</si>
  <si>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</si>
  <si>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</si>
  <si>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</si>
  <si>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</si>
  <si>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</si>
  <si>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</si>
  <si>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</si>
  <si>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</si>
  <si>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</si>
  <si>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</si>
  <si>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</si>
  <si>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</si>
  <si>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</si>
  <si>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</si>
  <si>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</si>
  <si>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</si>
  <si>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</si>
  <si>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</si>
  <si>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</si>
  <si>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</si>
  <si>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</si>
  <si>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</si>
  <si>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</si>
  <si>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</si>
  <si>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</si>
  <si>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</si>
  <si>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</si>
  <si>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</si>
  <si>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</si>
  <si>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</si>
  <si>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</si>
  <si>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</si>
  <si>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</si>
  <si>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</si>
  <si>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</si>
  <si>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</si>
  <si>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</si>
  <si>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</si>
  <si>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</si>
  <si>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</si>
  <si>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</si>
  <si>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</si>
  <si>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</si>
  <si>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</si>
  <si>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</si>
  <si>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</si>
  <si>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</si>
  <si>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</si>
  <si>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</si>
  <si>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</si>
  <si>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</si>
  <si>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</si>
  <si>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</si>
  <si>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</si>
  <si>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</si>
  <si>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</si>
  <si>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</si>
  <si>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</si>
  <si>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</si>
  <si>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</si>
  <si>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</si>
  <si>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</si>
  <si>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</si>
  <si>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</si>
  <si>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</si>
  <si>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</si>
  <si>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</si>
  <si>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</si>
  <si>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</si>
  <si>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</si>
  <si>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</si>
  <si>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</si>
  <si>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</si>
  <si>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</si>
  <si>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</si>
  <si>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</si>
  <si>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</si>
  <si>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</si>
  <si>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</si>
  <si>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</si>
  <si>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</si>
  <si>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</si>
  <si>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</si>
  <si>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</si>
  <si>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</si>
  <si>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</si>
  <si>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</si>
  <si>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</si>
  <si>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</si>
  <si>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</si>
  <si>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</si>
  <si>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</si>
  <si>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</si>
  <si>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</si>
  <si>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</si>
  <si>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</si>
  <si>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</si>
  <si>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</si>
  <si>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</si>
  <si>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</si>
  <si>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</si>
  <si>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</si>
  <si>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</si>
  <si>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</si>
  <si>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</si>
  <si>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</si>
  <si>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</si>
  <si>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</si>
  <si>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</si>
  <si>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</si>
  <si>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</si>
  <si>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</si>
  <si>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</si>
  <si>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</si>
  <si>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</si>
  <si>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</si>
  <si>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</si>
  <si>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</si>
  <si>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</si>
  <si>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</si>
  <si>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</si>
  <si>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</si>
  <si>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</si>
  <si>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</si>
  <si>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</si>
  <si>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</si>
  <si>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</si>
  <si>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</si>
  <si>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</si>
  <si>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</si>
  <si>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</si>
  <si>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</si>
  <si>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</si>
  <si>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</si>
  <si>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</si>
  <si>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</si>
  <si>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</si>
  <si>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</si>
  <si>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</si>
  <si>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</si>
  <si>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</si>
  <si>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</si>
  <si>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</si>
  <si>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</si>
  <si>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</si>
  <si>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</si>
  <si>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</si>
  <si>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</si>
  <si>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</si>
  <si>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</si>
  <si>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</si>
  <si>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</si>
  <si>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</si>
  <si>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</si>
  <si>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</si>
  <si>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</si>
  <si>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</si>
  <si>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</si>
  <si>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</si>
  <si>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</si>
  <si>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</si>
  <si>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</si>
  <si>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</si>
  <si>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</si>
  <si>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</si>
  <si>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</si>
  <si>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</si>
  <si>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</si>
  <si>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</si>
  <si>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</si>
  <si>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</si>
  <si>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</si>
  <si>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</si>
  <si>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</si>
  <si>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</si>
  <si>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</si>
  <si>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</si>
  <si>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</si>
  <si>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</si>
  <si>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</si>
  <si>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</si>
  <si>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</si>
  <si>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</si>
  <si>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</si>
  <si>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</si>
  <si>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</si>
  <si>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</si>
  <si>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</si>
  <si>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</si>
  <si>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</si>
  <si>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</si>
  <si>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</si>
  <si>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</si>
  <si>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</si>
  <si>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</si>
  <si>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</si>
  <si>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</si>
  <si>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</si>
  <si>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</si>
  <si>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</si>
  <si>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</si>
  <si>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</si>
  <si>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</si>
  <si>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</si>
  <si>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</si>
  <si>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</si>
  <si>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</si>
  <si>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</si>
  <si>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</si>
  <si>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</si>
  <si>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</si>
  <si>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</si>
  <si>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</si>
  <si>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</si>
  <si>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</si>
  <si>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</si>
  <si>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</si>
  <si>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</si>
  <si>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</si>
  <si>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</si>
  <si>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</si>
  <si>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</si>
  <si>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</si>
  <si>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</si>
  <si>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</si>
  <si>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</si>
  <si>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</si>
  <si>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</si>
  <si>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</si>
  <si>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</si>
  <si>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</si>
  <si>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</si>
  <si>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</si>
  <si>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</si>
  <si>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</si>
  <si>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</si>
  <si>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</si>
  <si>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</si>
  <si>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</si>
  <si>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</si>
  <si>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</si>
  <si>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</si>
  <si>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</si>
  <si>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</si>
  <si>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</si>
  <si>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</si>
  <si>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</si>
  <si>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</si>
  <si>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</si>
  <si>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</si>
  <si>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</si>
  <si>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</si>
  <si>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</si>
  <si>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</si>
  <si>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</si>
  <si>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</si>
  <si>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</si>
  <si>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</si>
  <si>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</si>
  <si>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</si>
  <si>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</si>
  <si>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</si>
  <si>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</si>
  <si>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</si>
  <si>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</si>
  <si>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</si>
  <si>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</si>
  <si>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</si>
  <si>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</si>
  <si>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</si>
  <si>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</si>
  <si>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</si>
  <si>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</si>
  <si>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</si>
  <si>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</si>
  <si>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</si>
  <si>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</si>
  <si>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</si>
  <si>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</si>
  <si>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</si>
  <si>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</si>
  <si>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</si>
  <si>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</si>
  <si>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</si>
  <si>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</si>
  <si>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</si>
  <si>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</si>
  <si>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</si>
  <si>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</si>
  <si>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</si>
  <si>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</si>
  <si>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</si>
  <si>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</si>
  <si>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</si>
  <si>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</si>
  <si>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</si>
  <si>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</si>
  <si>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</si>
  <si>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</si>
  <si>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</si>
  <si>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</si>
  <si>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</si>
  <si>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</si>
  <si>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</si>
  <si>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</si>
  <si>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</si>
  <si>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</si>
  <si>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</si>
  <si>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</si>
  <si>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</si>
  <si>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</si>
  <si>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</si>
  <si>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</si>
  <si>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</si>
  <si>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</si>
  <si>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</si>
  <si>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</si>
  <si>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</si>
  <si>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</si>
  <si>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</si>
  <si>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</si>
  <si>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</si>
  <si>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</si>
  <si>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</si>
  <si>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</si>
  <si>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</si>
  <si>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</si>
  <si>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</si>
  <si>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</si>
  <si>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</si>
  <si>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</si>
  <si>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</si>
  <si>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</si>
  <si>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</si>
  <si>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</si>
  <si>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</si>
  <si>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</si>
  <si>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</si>
  <si>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</si>
  <si>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</si>
  <si>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</si>
  <si>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</si>
  <si>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</si>
  <si>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</si>
  <si>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</si>
  <si>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</si>
  <si>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</si>
  <si>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</si>
  <si>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</si>
  <si>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</si>
  <si>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</si>
  <si>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</si>
  <si>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</si>
  <si>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</si>
  <si>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</si>
  <si>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</si>
  <si>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</si>
  <si>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</si>
  <si>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</si>
  <si>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</si>
  <si>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</si>
  <si>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</si>
  <si>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</si>
  <si>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</si>
  <si>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</si>
  <si>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</si>
  <si>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</si>
  <si>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</si>
  <si>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</si>
  <si>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</si>
  <si>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</si>
  <si>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</si>
  <si>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</si>
  <si>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</si>
  <si>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</si>
  <si>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</si>
  <si>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</si>
  <si>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</si>
  <si>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</si>
  <si>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</si>
  <si>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</si>
  <si>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</si>
  <si>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</si>
  <si>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</si>
  <si>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</si>
  <si>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</si>
  <si>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</si>
  <si>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</si>
  <si>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</si>
  <si>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</si>
  <si>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</si>
  <si>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</si>
  <si>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</si>
  <si>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</si>
  <si>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</si>
  <si>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</si>
  <si>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</si>
  <si>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</si>
  <si>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</si>
  <si>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</si>
  <si>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</si>
  <si>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</si>
  <si>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</si>
  <si>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</si>
  <si>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</si>
  <si>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</si>
  <si>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</si>
  <si>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</si>
  <si>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</si>
  <si>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</si>
  <si>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</si>
  <si>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</si>
  <si>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</si>
  <si>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</si>
  <si>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</si>
  <si>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</si>
  <si>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</si>
  <si>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</si>
  <si>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</si>
  <si>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</si>
  <si>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</si>
  <si>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</si>
  <si>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</si>
  <si>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</si>
  <si>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</si>
  <si>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</si>
  <si>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</si>
  <si>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</si>
  <si>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</si>
  <si>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</si>
  <si>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</si>
  <si>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</si>
  <si>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</si>
  <si>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</si>
  <si>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</si>
  <si>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</si>
  <si>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</si>
  <si>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</si>
  <si>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</si>
  <si>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</si>
  <si>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</si>
  <si>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</si>
  <si>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</si>
  <si>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</si>
  <si>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</si>
  <si>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</si>
  <si>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</si>
  <si>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</si>
  <si>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</si>
  <si>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</si>
  <si>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</si>
  <si>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</si>
  <si>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</si>
  <si>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</si>
  <si>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</si>
  <si>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</si>
  <si>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</si>
  <si>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</si>
  <si>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</si>
  <si>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</si>
  <si>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</si>
  <si>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</si>
  <si>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</si>
  <si>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</si>
  <si>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</si>
  <si>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</si>
  <si>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</si>
  <si>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</si>
  <si>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</si>
  <si>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</si>
  <si>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</si>
  <si>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</si>
  <si>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</si>
  <si>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</si>
  <si>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</si>
  <si>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</si>
  <si>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</si>
  <si>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</si>
  <si>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</si>
  <si>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</si>
  <si>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</si>
  <si>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</si>
  <si>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</si>
  <si>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</si>
  <si>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</si>
  <si>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</si>
  <si>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</si>
  <si>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</si>
  <si>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</si>
  <si>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</si>
  <si>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</si>
  <si>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</si>
  <si>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</si>
  <si>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</si>
  <si>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</si>
  <si>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</si>
  <si>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</si>
  <si>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</si>
  <si>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</si>
  <si>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</si>
  <si>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</si>
  <si>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</si>
  <si>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</si>
  <si>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</si>
  <si>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</si>
  <si>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</si>
  <si>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</si>
  <si>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</si>
  <si>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</si>
  <si>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</si>
  <si>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</si>
  <si>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</si>
  <si>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</si>
  <si>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</si>
  <si>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</si>
  <si>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</si>
  <si>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</si>
  <si>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</si>
  <si>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</si>
  <si>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</si>
  <si>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</si>
  <si>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</si>
  <si>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</si>
  <si>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</si>
  <si>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</si>
  <si>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</si>
  <si>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</si>
  <si>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</si>
  <si>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</si>
  <si>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</si>
  <si>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</si>
  <si>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</si>
  <si>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</si>
  <si>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</si>
  <si>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</si>
  <si>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</si>
  <si>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</si>
  <si>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</si>
  <si>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</si>
  <si>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</si>
  <si>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</si>
  <si>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</si>
  <si>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</si>
  <si>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</si>
  <si>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</si>
  <si>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</si>
  <si>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</si>
  <si>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</si>
  <si>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</si>
  <si>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</si>
  <si>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</si>
  <si>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</si>
  <si>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</si>
  <si>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</si>
  <si>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</si>
  <si>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</si>
  <si>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</si>
  <si>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</si>
  <si>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</si>
  <si>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</si>
  <si>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</si>
  <si>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</si>
  <si>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</si>
  <si>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</si>
  <si>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</si>
  <si>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</si>
  <si>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</si>
  <si>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</si>
  <si>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</si>
  <si>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</si>
  <si>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</si>
  <si>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</si>
  <si>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</si>
  <si>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</si>
  <si>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</si>
  <si>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</si>
  <si>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</si>
  <si>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</si>
  <si>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</si>
  <si>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</si>
  <si>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</si>
  <si>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</si>
  <si>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</si>
  <si>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</si>
  <si>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</si>
  <si>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</si>
  <si>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</si>
  <si>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</si>
  <si>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</si>
  <si>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</si>
  <si>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</si>
  <si>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</si>
  <si>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</si>
  <si>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</si>
  <si>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</si>
  <si>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</si>
  <si>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</si>
  <si>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</si>
  <si>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</si>
  <si>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</si>
  <si>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</si>
  <si>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</si>
  <si>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</si>
  <si>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</si>
  <si>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</si>
  <si>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</si>
  <si>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</si>
  <si>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</si>
  <si>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</si>
  <si>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</si>
  <si>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</si>
  <si>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</si>
  <si>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</si>
  <si>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</si>
  <si>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</si>
  <si>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</si>
  <si>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</si>
  <si>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</si>
  <si>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</si>
  <si>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</si>
  <si>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</si>
  <si>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</si>
  <si>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</si>
  <si>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</si>
  <si>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</si>
  <si>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</si>
  <si>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</si>
  <si>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</si>
  <si>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</si>
  <si>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</si>
  <si>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</si>
  <si>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</si>
  <si>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</si>
  <si>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</si>
  <si>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</si>
  <si>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</si>
  <si>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</si>
  <si>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</si>
  <si>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</si>
  <si>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</si>
  <si>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</si>
  <si>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</si>
  <si>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</si>
  <si>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</si>
  <si>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</si>
  <si>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</si>
  <si>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</si>
  <si>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</si>
  <si>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</si>
  <si>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</si>
  <si>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</si>
  <si>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</si>
  <si>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</si>
  <si>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</si>
  <si>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</si>
  <si>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</si>
  <si>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</si>
  <si>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</si>
  <si>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</si>
  <si>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</si>
  <si>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</si>
  <si>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</si>
  <si>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</si>
  <si>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</si>
  <si>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</si>
  <si>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</si>
  <si>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</si>
  <si>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</si>
  <si>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</si>
  <si>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</si>
  <si>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</si>
  <si>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</si>
  <si>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</si>
  <si>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</si>
  <si>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</si>
  <si>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</si>
  <si>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</si>
  <si>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</si>
  <si>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</si>
  <si>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</si>
  <si>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</si>
  <si>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</si>
  <si>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</si>
  <si>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</si>
  <si>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</si>
  <si>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</si>
  <si>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</si>
  <si>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</si>
  <si>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</si>
  <si>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</si>
  <si>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</si>
  <si>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</si>
  <si>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</si>
  <si>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</si>
  <si>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</si>
  <si>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</si>
  <si>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</si>
  <si>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</si>
  <si>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</si>
  <si>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</si>
  <si>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</si>
  <si>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</si>
  <si>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</si>
  <si>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</si>
  <si>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</si>
  <si>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</si>
  <si>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</si>
  <si>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</si>
  <si>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</si>
  <si>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</si>
  <si>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</si>
  <si>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</si>
  <si>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</si>
  <si>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</si>
  <si>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</si>
  <si>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</si>
  <si>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</si>
  <si>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</si>
  <si>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</si>
  <si>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</si>
  <si>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</si>
  <si>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</si>
  <si>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</si>
  <si>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</si>
  <si>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</si>
  <si>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</si>
  <si>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</si>
  <si>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</si>
  <si>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</si>
  <si>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</si>
  <si>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</si>
  <si>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</si>
  <si>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</si>
  <si>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</si>
  <si>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</si>
  <si>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</si>
  <si>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</si>
  <si>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</si>
  <si>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</si>
  <si>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</si>
  <si>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</si>
  <si>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</si>
  <si>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</si>
  <si>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</si>
  <si>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</si>
  <si>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</si>
  <si>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</si>
  <si>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</si>
  <si>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</si>
  <si>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</si>
  <si>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</si>
  <si>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</si>
  <si>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</si>
  <si>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</si>
  <si>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</si>
  <si>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</si>
  <si>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</si>
  <si>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</si>
  <si>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</si>
  <si>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</si>
  <si>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</si>
  <si>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</si>
  <si>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</si>
  <si>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</si>
  <si>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</si>
  <si>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</si>
  <si>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</si>
  <si>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</si>
  <si>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</si>
  <si>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</si>
  <si>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</si>
  <si>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</si>
  <si>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</si>
  <si>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</si>
  <si>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</si>
  <si>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</si>
  <si>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</si>
  <si>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</si>
  <si>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</si>
  <si>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</si>
  <si>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</si>
  <si>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</si>
  <si>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</si>
  <si>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</si>
  <si>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</si>
  <si>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</si>
  <si>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</si>
  <si>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</si>
  <si>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</si>
  <si>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</si>
  <si>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</si>
  <si>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</si>
  <si>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</si>
  <si>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</si>
  <si>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</si>
  <si>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</si>
  <si>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</si>
  <si>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</si>
  <si>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</si>
  <si>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</si>
  <si>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</si>
  <si>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</si>
  <si>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</si>
  <si>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</si>
  <si>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</si>
  <si>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</si>
  <si>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</si>
  <si>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</si>
  <si>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</si>
  <si>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</si>
  <si>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</si>
  <si>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</si>
  <si>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</si>
  <si>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</si>
  <si>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</si>
  <si>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</si>
  <si>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</si>
  <si>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</si>
  <si>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</si>
  <si>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</si>
  <si>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</si>
  <si>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</si>
  <si>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</si>
  <si>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</si>
  <si>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</si>
  <si>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</si>
  <si>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</si>
  <si>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</si>
  <si>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</si>
  <si>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</si>
  <si>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</si>
  <si>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</si>
  <si>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</si>
  <si>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</si>
  <si>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</si>
  <si>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</si>
  <si>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</si>
  <si>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</si>
  <si>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</si>
  <si>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</si>
  <si>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</si>
  <si>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</si>
  <si>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</si>
  <si>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</si>
  <si>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</si>
  <si>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</si>
  <si>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</si>
  <si>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</si>
  <si>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</si>
  <si>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</si>
  <si>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</si>
  <si>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</si>
  <si>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</si>
  <si>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</si>
  <si>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</si>
  <si>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</si>
  <si>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</si>
  <si>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</si>
  <si>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</si>
  <si>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</si>
  <si>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</si>
  <si>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</si>
  <si>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</si>
  <si>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</si>
  <si>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</si>
  <si>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</si>
  <si>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</si>
  <si>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</si>
  <si>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</si>
  <si>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</si>
  <si>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</si>
  <si>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</si>
  <si>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</si>
  <si>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</si>
  <si>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</si>
  <si>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</si>
  <si>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</si>
  <si>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</si>
  <si>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</si>
  <si>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</si>
  <si>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</si>
  <si>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</si>
  <si>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</si>
  <si>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</si>
  <si>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</si>
  <si>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</si>
  <si>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</si>
  <si>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</si>
  <si>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</si>
  <si>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</si>
  <si>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</si>
  <si>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</si>
  <si>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</si>
  <si>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</si>
  <si>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</si>
  <si>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</si>
  <si>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</si>
  <si>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</si>
  <si>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</si>
  <si>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</si>
  <si>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</si>
  <si>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</si>
  <si>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</si>
  <si>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</si>
  <si>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</si>
  <si>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</si>
  <si>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</si>
  <si>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</si>
  <si>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</si>
  <si>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</si>
  <si>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</si>
  <si>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</si>
  <si>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</si>
  <si>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</si>
  <si>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</si>
  <si>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</si>
  <si>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</si>
  <si>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</si>
  <si>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</si>
  <si>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</si>
  <si>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</si>
  <si>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</si>
  <si>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</si>
  <si>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</si>
  <si>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</si>
  <si>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</si>
  <si>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</si>
  <si>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</si>
  <si>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</si>
  <si>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</si>
  <si>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</si>
  <si>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</si>
  <si>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</si>
  <si>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</si>
  <si>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</si>
  <si>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</si>
  <si>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</si>
  <si>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</si>
  <si>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</si>
  <si>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</si>
  <si>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</si>
  <si>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</si>
  <si>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</si>
  <si>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</si>
  <si>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</si>
  <si>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</si>
  <si>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</si>
  <si>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</si>
  <si>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</si>
  <si>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</si>
  <si>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</si>
  <si>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</si>
  <si>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</si>
  <si>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</si>
  <si>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</si>
  <si>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</si>
  <si>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</si>
  <si>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</si>
  <si>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</si>
  <si>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</si>
  <si>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</si>
  <si>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</si>
  <si>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</si>
  <si>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</si>
  <si>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</si>
  <si>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</si>
  <si>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</si>
  <si>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</si>
  <si>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</si>
  <si>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</si>
  <si>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</si>
  <si>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</si>
  <si>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</si>
  <si>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</si>
  <si>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</si>
  <si>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</si>
  <si>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</si>
  <si>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</si>
  <si>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</si>
  <si>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</si>
  <si>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</si>
  <si>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</si>
  <si>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</si>
  <si>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</si>
  <si>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</si>
  <si>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</si>
  <si>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</si>
  <si>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</si>
  <si>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</si>
  <si>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</si>
  <si>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</si>
  <si>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</si>
  <si>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</si>
  <si>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</si>
  <si>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</si>
  <si>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</si>
  <si>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</si>
  <si>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</si>
  <si>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</si>
  <si>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</si>
  <si>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</si>
  <si>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</si>
  <si>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</si>
  <si>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</si>
  <si>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</si>
  <si>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</si>
  <si>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</si>
  <si>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</si>
  <si>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</si>
  <si>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</si>
  <si>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</si>
  <si>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</si>
  <si>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</si>
  <si>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</si>
  <si>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</si>
  <si>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</si>
  <si>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</si>
  <si>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</si>
  <si>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</si>
  <si>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</si>
  <si>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</si>
  <si>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</si>
  <si>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</si>
  <si>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</si>
  <si>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</si>
  <si>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</si>
  <si>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</si>
  <si>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</si>
  <si>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</si>
  <si>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</si>
  <si>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</si>
  <si>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</si>
  <si>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</si>
  <si>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</si>
  <si>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</si>
  <si>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</si>
  <si>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</si>
  <si>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</si>
  <si>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</si>
  <si>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</si>
  <si>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</si>
  <si>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</si>
  <si>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</si>
  <si>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</si>
  <si>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</si>
  <si>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</si>
  <si>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</si>
  <si>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</si>
  <si>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</si>
  <si>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</si>
  <si>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</si>
  <si>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</si>
  <si>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</si>
  <si>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</si>
  <si>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</si>
  <si>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</si>
  <si>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</si>
  <si>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</si>
  <si>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</si>
  <si>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</si>
  <si>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</si>
  <si>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</si>
  <si>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</si>
  <si>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</si>
  <si>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</si>
  <si>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</si>
  <si>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</si>
  <si>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</si>
  <si>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</si>
  <si>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</si>
  <si>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</si>
  <si>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</si>
  <si>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</si>
  <si>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</si>
  <si>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</si>
  <si>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</si>
  <si>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</si>
  <si>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</si>
  <si>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</si>
  <si>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</si>
  <si>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</si>
  <si>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</si>
  <si>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</si>
  <si>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</si>
  <si>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</si>
  <si>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</si>
  <si>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</si>
  <si>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</si>
  <si>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</si>
  <si>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</si>
  <si>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</si>
  <si>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</si>
  <si>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</si>
  <si>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</si>
  <si>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</si>
  <si>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</si>
  <si>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</si>
  <si>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</si>
  <si>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</si>
  <si>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</si>
  <si>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</si>
  <si>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</si>
  <si>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</si>
  <si>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</si>
  <si>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</si>
  <si>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</si>
  <si>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</si>
  <si>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</si>
  <si>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</si>
  <si>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</si>
  <si>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</si>
  <si>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</si>
  <si>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</si>
  <si>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</si>
  <si>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</si>
  <si>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</si>
  <si>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</si>
  <si>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</si>
  <si>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</si>
  <si>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</si>
  <si>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</si>
  <si>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</si>
  <si>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</si>
  <si>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</si>
  <si>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</si>
  <si>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</si>
  <si>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</si>
  <si>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</si>
  <si>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</si>
  <si>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</si>
  <si>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</si>
  <si>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</si>
  <si>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</si>
  <si>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</si>
  <si>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</si>
  <si>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</si>
  <si>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</si>
  <si>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</si>
  <si>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</si>
  <si>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</si>
  <si>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</si>
  <si>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</si>
  <si>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</si>
  <si>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</si>
  <si>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</si>
  <si>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</si>
  <si>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</si>
  <si>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</si>
  <si>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</si>
  <si>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</si>
  <si>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</si>
  <si>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</si>
  <si>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</si>
  <si>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</si>
  <si>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</si>
  <si>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</si>
  <si>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</si>
  <si>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</si>
  <si>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</si>
  <si>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</si>
  <si>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</si>
  <si>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</si>
  <si>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</si>
  <si>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</si>
  <si>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</si>
  <si>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</si>
  <si>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</si>
  <si>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</si>
  <si>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</si>
  <si>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</si>
  <si>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</si>
  <si>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</si>
  <si>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</si>
  <si>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</si>
  <si>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</si>
  <si>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</si>
  <si>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</si>
  <si>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</si>
  <si>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</si>
  <si>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</si>
  <si>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</si>
  <si>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</si>
  <si>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</si>
  <si>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</si>
  <si>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</si>
  <si>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</si>
  <si>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</si>
  <si>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</si>
  <si>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</si>
  <si>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</si>
  <si>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</si>
  <si>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</si>
  <si>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</si>
  <si>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</si>
  <si>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</si>
  <si>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</si>
  <si>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</si>
  <si>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</si>
  <si>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</si>
  <si>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</si>
  <si>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</si>
  <si>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</si>
  <si>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</si>
  <si>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</si>
  <si>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</si>
  <si>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</si>
  <si>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</si>
  <si>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</si>
  <si>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</si>
  <si>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</si>
  <si>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</si>
  <si>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</si>
  <si>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</si>
  <si>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</si>
  <si>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</si>
  <si>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</si>
  <si>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</si>
  <si>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</si>
  <si>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</si>
  <si>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</si>
  <si>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</si>
  <si>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</si>
  <si>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</si>
  <si>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</si>
  <si>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</si>
  <si>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</si>
  <si>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</si>
  <si>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</si>
  <si>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</si>
  <si>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</si>
  <si>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</si>
  <si>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</si>
  <si>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</si>
  <si>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</si>
  <si>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</si>
  <si>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</si>
  <si>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</si>
  <si>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</si>
  <si>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</si>
  <si>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</si>
  <si>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</si>
  <si>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</si>
  <si>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</si>
  <si>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</si>
  <si>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</si>
  <si>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</si>
  <si>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</si>
  <si>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</si>
  <si>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</si>
  <si>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</si>
  <si>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</si>
  <si>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</si>
  <si>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</si>
  <si>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</si>
  <si>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</si>
  <si>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</si>
  <si>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</si>
  <si>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</si>
  <si>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</si>
  <si>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</si>
  <si>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</si>
  <si>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</si>
  <si>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</si>
  <si>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</si>
  <si>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</si>
  <si>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</si>
  <si>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</si>
  <si>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</si>
  <si>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</si>
  <si>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</si>
  <si>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</si>
  <si>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</si>
  <si>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</si>
  <si>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</si>
  <si>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</si>
  <si>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</si>
  <si>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</si>
  <si>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</si>
  <si>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</si>
  <si>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</si>
  <si>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</si>
  <si>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</si>
  <si>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</si>
  <si>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</si>
  <si>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</si>
  <si>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</si>
  <si>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</si>
  <si>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</si>
  <si>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</si>
  <si>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</si>
  <si>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</si>
  <si>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</si>
  <si>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</si>
  <si>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</si>
  <si>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</si>
  <si>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</si>
  <si>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</si>
  <si>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</si>
  <si>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</si>
  <si>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</si>
  <si>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</si>
  <si>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</si>
  <si>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</si>
  <si>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</si>
  <si>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</si>
  <si>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</si>
  <si>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</si>
  <si>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</si>
  <si>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</si>
  <si>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</si>
  <si>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</si>
  <si>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</si>
  <si>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</si>
  <si>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</si>
  <si>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</si>
  <si>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</si>
  <si>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</si>
  <si>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</si>
  <si>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</si>
  <si>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</si>
  <si>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</si>
  <si>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</si>
  <si>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</si>
  <si>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</si>
  <si>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</si>
  <si>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</si>
  <si>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</si>
  <si>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</si>
  <si>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</si>
  <si>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</si>
  <si>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</si>
  <si>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</si>
  <si>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</si>
  <si>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</si>
  <si>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</si>
  <si>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</si>
  <si>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</si>
  <si>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</si>
  <si>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</si>
  <si>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</si>
  <si>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</si>
  <si>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</si>
  <si>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</si>
  <si>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</si>
  <si>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</si>
  <si>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</si>
  <si>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</si>
  <si>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</si>
  <si>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</si>
  <si>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</si>
  <si>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</si>
  <si>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</si>
  <si>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</si>
  <si>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</si>
  <si>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</si>
  <si>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</si>
  <si>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</si>
  <si>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</si>
  <si>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</si>
  <si>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</si>
  <si>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</si>
  <si>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</si>
  <si>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</si>
  <si>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</si>
  <si>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</si>
  <si>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</si>
  <si>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</si>
  <si>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</si>
  <si>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</si>
  <si>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</si>
  <si>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</si>
  <si>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</si>
  <si>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</si>
  <si>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</si>
  <si>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</si>
  <si>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</si>
  <si>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</si>
  <si>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</si>
  <si>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</si>
  <si>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</si>
  <si>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</si>
  <si>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</si>
  <si>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</si>
  <si>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</si>
  <si>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</si>
  <si>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</si>
  <si>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</si>
  <si>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</si>
  <si>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</si>
  <si>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</si>
  <si>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</si>
  <si>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</si>
  <si>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</si>
  <si>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</si>
  <si>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</si>
  <si>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</si>
  <si>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</si>
  <si>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</si>
  <si>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</si>
  <si>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</si>
  <si>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</si>
  <si>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</si>
  <si>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</si>
  <si>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</si>
  <si>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</si>
  <si>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</si>
  <si>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</si>
  <si>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</si>
  <si>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</si>
  <si>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</si>
  <si>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</si>
  <si>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</si>
  <si>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</si>
  <si>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</si>
  <si>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</si>
  <si>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</si>
  <si>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</si>
  <si>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</si>
  <si>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</si>
  <si>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</si>
  <si>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</si>
  <si>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</si>
  <si>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</si>
  <si>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</si>
  <si>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</si>
  <si>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</si>
  <si>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</si>
  <si>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</si>
  <si>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</si>
  <si>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</si>
  <si>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</si>
  <si>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</si>
  <si>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</si>
  <si>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</si>
  <si>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</si>
  <si>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</si>
  <si>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</si>
  <si>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</si>
  <si>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</si>
  <si>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</si>
  <si>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</si>
  <si>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</si>
  <si>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</si>
  <si>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</si>
  <si>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</si>
  <si>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</si>
  <si>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</si>
  <si>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</si>
  <si>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</si>
  <si>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</si>
  <si>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</si>
  <si>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</si>
  <si>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</si>
  <si>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</si>
  <si>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</si>
  <si>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</si>
  <si>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</si>
  <si>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</si>
  <si>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</si>
  <si>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</si>
  <si>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</si>
  <si>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</si>
  <si>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</si>
  <si>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</si>
  <si>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</si>
  <si>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</si>
  <si>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</si>
  <si>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</si>
  <si>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</si>
  <si>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</si>
  <si>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</si>
  <si>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</si>
  <si>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</si>
  <si>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</si>
  <si>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</si>
  <si>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</si>
  <si>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</si>
  <si>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</si>
  <si>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</si>
  <si>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</si>
  <si>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</si>
  <si>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</si>
  <si>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</si>
  <si>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</si>
  <si>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</si>
  <si>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</si>
  <si>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</si>
  <si>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</si>
  <si>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</si>
  <si>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</si>
  <si>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</si>
  <si>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</si>
  <si>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</si>
  <si>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</si>
  <si>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</si>
  <si>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</si>
  <si>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</si>
  <si>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</si>
  <si>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</si>
  <si>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</si>
  <si>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</si>
  <si>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</si>
  <si>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</si>
  <si>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</si>
  <si>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</si>
  <si>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</si>
  <si>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</si>
  <si>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</si>
  <si>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</si>
  <si>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</si>
  <si>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</si>
  <si>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</si>
  <si>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</si>
  <si>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</si>
  <si>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</si>
  <si>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</si>
  <si>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</si>
  <si>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</si>
  <si>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</si>
  <si>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</si>
  <si>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</si>
  <si>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</si>
  <si>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</si>
  <si>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</si>
  <si>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</si>
  <si>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</si>
  <si>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</si>
  <si>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</si>
  <si>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</si>
  <si>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</si>
  <si>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</si>
  <si>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</si>
  <si>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</si>
  <si>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</si>
  <si>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</si>
  <si>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</si>
  <si>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</si>
  <si>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</si>
  <si>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</si>
  <si>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</si>
  <si>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</si>
  <si>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</si>
  <si>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</si>
  <si>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</si>
  <si>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</si>
  <si>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</si>
  <si>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</si>
  <si>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</si>
  <si>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</si>
  <si>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</si>
  <si>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</si>
  <si>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</si>
  <si>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</si>
  <si>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</si>
  <si>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</si>
  <si>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</si>
  <si>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</si>
  <si>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</si>
  <si>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</si>
  <si>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</si>
  <si>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</si>
  <si>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</si>
  <si>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</si>
  <si>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</si>
  <si>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</si>
  <si>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</si>
  <si>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</si>
  <si>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</si>
  <si>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</si>
  <si>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</si>
  <si>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</si>
  <si>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</si>
  <si>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</si>
  <si>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</si>
  <si>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</si>
  <si>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</si>
  <si>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</si>
  <si>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</si>
  <si>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</si>
  <si>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</si>
  <si>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</si>
  <si>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</si>
  <si>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</si>
  <si>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</si>
  <si>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</si>
  <si>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</si>
  <si>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</si>
  <si>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</si>
  <si>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</si>
  <si>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</si>
  <si>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</si>
  <si>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</si>
  <si>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</si>
  <si>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</si>
  <si>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</si>
  <si>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</si>
  <si>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</si>
  <si>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</si>
  <si>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</si>
  <si>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</si>
  <si>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</si>
  <si>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</si>
  <si>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</si>
  <si>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</si>
  <si>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</si>
  <si>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</si>
  <si>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</si>
  <si>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</si>
  <si>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</si>
  <si>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</si>
  <si>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</si>
  <si>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</si>
  <si>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</si>
  <si>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</si>
  <si>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</si>
  <si>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</si>
  <si>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</si>
  <si>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</si>
  <si>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</si>
  <si>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</si>
  <si>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</si>
  <si>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</si>
  <si>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</si>
  <si>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</si>
  <si>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</si>
  <si>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</si>
  <si>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</si>
  <si>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</si>
  <si>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</si>
  <si>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</si>
  <si>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</si>
  <si>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</si>
  <si>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</si>
  <si>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</si>
  <si>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</si>
  <si>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</si>
  <si>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</si>
  <si>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</si>
  <si>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</si>
  <si>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</si>
  <si>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</si>
  <si>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</si>
  <si>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</si>
  <si>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</si>
  <si>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</si>
  <si>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</si>
  <si>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</si>
  <si>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</si>
  <si>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</si>
  <si>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</si>
  <si>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</si>
  <si>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</si>
  <si>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</si>
  <si>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</si>
  <si>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</si>
  <si>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</si>
  <si>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</si>
  <si>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</si>
  <si>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</si>
  <si>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</si>
  <si>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</si>
  <si>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</si>
  <si>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</si>
  <si>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</si>
  <si>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</si>
  <si>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</si>
  <si>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</si>
  <si>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</si>
  <si>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</si>
  <si>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</si>
  <si>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</si>
  <si>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</si>
  <si>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</si>
  <si>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</si>
  <si>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</si>
  <si>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</si>
  <si>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</si>
  <si>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</si>
  <si>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</si>
  <si>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</si>
  <si>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</si>
  <si>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</si>
  <si>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</si>
  <si>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</si>
  <si>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</si>
  <si>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</si>
  <si>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</si>
  <si>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</si>
  <si>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</si>
  <si>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</si>
  <si>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</si>
  <si>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</si>
  <si>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</si>
  <si>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</si>
  <si>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</si>
  <si>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</si>
  <si>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</si>
  <si>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</si>
  <si>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</si>
  <si>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</si>
  <si>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</si>
  <si>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</si>
  <si>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</si>
  <si>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</si>
  <si>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</si>
  <si>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</si>
  <si>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</si>
  <si>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</si>
  <si>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</si>
  <si>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</si>
  <si>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</si>
  <si>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</si>
  <si>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</si>
  <si>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</si>
  <si>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</si>
  <si>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</si>
  <si>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</si>
  <si>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</si>
  <si>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</si>
  <si>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</si>
  <si>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</si>
  <si>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</si>
  <si>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</si>
  <si>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</si>
  <si>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</si>
  <si>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</si>
  <si>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</si>
  <si>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</si>
  <si>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</si>
  <si>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</si>
  <si>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</si>
  <si>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</si>
  <si>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</si>
  <si>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</si>
  <si>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</si>
  <si>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</si>
  <si>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</si>
  <si>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</si>
  <si>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</si>
  <si>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</si>
  <si>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</si>
  <si>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</si>
  <si>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</si>
  <si>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</si>
  <si>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</si>
  <si>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</si>
  <si>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</si>
  <si>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</si>
  <si>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</si>
  <si>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</si>
  <si>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</si>
  <si>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</si>
  <si>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</si>
  <si>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</si>
  <si>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</si>
  <si>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</si>
  <si>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</si>
  <si>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</si>
  <si>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</si>
  <si>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</si>
  <si>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</si>
  <si>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</si>
  <si>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</si>
  <si>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</si>
  <si>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</si>
  <si>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</si>
  <si>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</si>
  <si>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</si>
  <si>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</si>
  <si>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</si>
  <si>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</si>
  <si>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</si>
  <si>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</si>
  <si>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</si>
  <si>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</si>
  <si>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</si>
  <si>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</si>
  <si>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</si>
  <si>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</si>
  <si>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</si>
  <si>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</si>
  <si>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</si>
  <si>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</si>
  <si>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</si>
  <si>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</si>
  <si>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</si>
  <si>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</si>
  <si>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</si>
  <si>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</si>
  <si>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</si>
  <si>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</si>
  <si>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</si>
  <si>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</si>
  <si>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</si>
  <si>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</si>
  <si>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</si>
  <si>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</si>
  <si>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</si>
  <si>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</si>
  <si>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</si>
  <si>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</si>
  <si>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</si>
  <si>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</si>
  <si>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</si>
  <si>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</si>
  <si>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</si>
  <si>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</si>
  <si>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</si>
  <si>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</si>
  <si>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</si>
  <si>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</si>
  <si>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</si>
  <si>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</si>
  <si>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</si>
  <si>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</si>
  <si>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</si>
  <si>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</si>
  <si>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</si>
  <si>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</si>
  <si>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</si>
  <si>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</si>
  <si>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</si>
  <si>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</si>
  <si>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</si>
  <si>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</si>
  <si>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</si>
  <si>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</si>
  <si>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</si>
  <si>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</si>
  <si>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</si>
  <si>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</si>
  <si>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</si>
  <si>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</si>
  <si>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</si>
  <si>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</si>
  <si>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</si>
  <si>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</si>
  <si>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</si>
  <si>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</si>
  <si>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</si>
  <si>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</si>
  <si>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</si>
  <si>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</si>
  <si>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</si>
  <si>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</si>
  <si>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</si>
  <si>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</si>
  <si>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</si>
  <si>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</si>
  <si>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</si>
  <si>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</si>
  <si>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</si>
  <si>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</si>
  <si>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</si>
  <si>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</si>
  <si>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</si>
  <si>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</si>
  <si>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</si>
  <si>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</si>
  <si>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</si>
  <si>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</si>
  <si>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</si>
  <si>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</si>
  <si>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</si>
  <si>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</si>
  <si>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</si>
  <si>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</si>
  <si>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</si>
  <si>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</si>
  <si>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</si>
  <si>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</si>
  <si>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</si>
  <si>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</si>
  <si>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</si>
  <si>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</si>
  <si>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</si>
  <si>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</si>
  <si>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</si>
  <si>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</si>
  <si>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</si>
  <si>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</si>
  <si>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</si>
  <si>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</si>
  <si>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</si>
  <si>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</si>
  <si>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</si>
  <si>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</si>
  <si>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</si>
  <si>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</si>
  <si>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</si>
  <si>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</si>
  <si>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</si>
  <si>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</si>
  <si>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</si>
  <si>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</si>
  <si>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</si>
  <si>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</si>
  <si>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</si>
  <si>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</si>
  <si>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</si>
  <si>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</si>
  <si>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</si>
  <si>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</si>
  <si>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</si>
  <si>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</si>
  <si>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</si>
  <si>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</si>
  <si>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</si>
  <si>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</si>
  <si>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</si>
  <si>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</si>
  <si>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</si>
  <si>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</si>
  <si>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</si>
  <si>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</si>
  <si>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</si>
  <si>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</si>
  <si>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</si>
  <si>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</si>
  <si>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</si>
  <si>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</si>
  <si>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</si>
  <si>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</si>
  <si>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</si>
  <si>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</si>
  <si>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</si>
  <si>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</si>
  <si>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</si>
  <si>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</si>
  <si>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</si>
  <si>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</si>
  <si>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</si>
  <si>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</si>
  <si>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</si>
  <si>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</si>
  <si>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</si>
  <si>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</si>
  <si>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</si>
  <si>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</si>
  <si>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</si>
  <si>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</si>
  <si>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</si>
  <si>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</si>
  <si>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</si>
  <si>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</si>
  <si>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</si>
  <si>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</si>
  <si>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</si>
  <si>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</si>
  <si>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</si>
  <si>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</si>
  <si>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</si>
  <si>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</si>
  <si>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</si>
  <si>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</si>
  <si>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</si>
  <si>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</si>
  <si>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</si>
  <si>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</si>
  <si>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</si>
  <si>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</si>
  <si>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</si>
  <si>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</si>
  <si>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</si>
  <si>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</si>
  <si>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</si>
  <si>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</si>
  <si>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</si>
  <si>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</si>
  <si>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</si>
  <si>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</si>
  <si>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</si>
  <si>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</si>
  <si>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</si>
  <si>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</si>
  <si>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</si>
  <si>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</si>
  <si>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</si>
  <si>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</si>
  <si>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</si>
  <si>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</si>
  <si>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</si>
  <si>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</si>
  <si>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</si>
  <si>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</si>
  <si>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</si>
  <si>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</si>
  <si>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</si>
  <si>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</si>
  <si>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</si>
  <si>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</si>
  <si>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</si>
  <si>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</si>
  <si>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</si>
  <si>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</si>
  <si>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</si>
  <si>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</si>
  <si>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</si>
  <si>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</si>
  <si>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</si>
  <si>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</si>
  <si>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</si>
  <si>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</si>
  <si>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</si>
  <si>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</si>
  <si>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</si>
  <si>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</si>
  <si>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</si>
  <si>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</si>
  <si>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</si>
  <si>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</si>
  <si>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</si>
  <si>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</si>
  <si>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</si>
  <si>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</si>
  <si>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</si>
  <si>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</si>
  <si>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</si>
  <si>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</si>
  <si>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</si>
  <si>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</si>
  <si>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</si>
  <si>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</si>
  <si>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</si>
  <si>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</si>
  <si>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</si>
  <si>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</si>
  <si>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</si>
  <si>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</si>
  <si>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</si>
  <si>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</si>
  <si>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</si>
  <si>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</si>
  <si>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</si>
  <si>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</si>
  <si>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</si>
  <si>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</si>
  <si>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</si>
  <si>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</si>
  <si>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</si>
  <si>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</si>
  <si>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</si>
  <si>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</si>
  <si>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</si>
  <si>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</si>
  <si>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</si>
  <si>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</si>
  <si>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</si>
  <si>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</si>
  <si>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</si>
  <si>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</si>
  <si>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</si>
  <si>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</si>
  <si>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</si>
  <si>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</si>
  <si>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</si>
  <si>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</si>
  <si>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</si>
  <si>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</si>
  <si>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</si>
  <si>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</si>
  <si>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</si>
  <si>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</si>
  <si>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</si>
  <si>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</si>
  <si>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</si>
  <si>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</si>
  <si>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</si>
  <si>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</si>
  <si>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</si>
  <si>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</si>
  <si>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</si>
  <si>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</si>
  <si>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</si>
  <si>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</si>
  <si>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</si>
  <si>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</si>
  <si>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</si>
  <si>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</si>
  <si>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</si>
  <si>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</si>
  <si>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</si>
  <si>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</si>
  <si>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</si>
  <si>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</si>
  <si>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</si>
  <si>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</si>
  <si>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</si>
  <si>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</si>
  <si>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</si>
  <si>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</si>
  <si>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</si>
  <si>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</si>
  <si>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</si>
  <si>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</si>
  <si>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</si>
  <si>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</si>
  <si>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</si>
  <si>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</si>
  <si>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</si>
  <si>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</si>
  <si>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</si>
  <si>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</si>
  <si>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</si>
  <si>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</si>
  <si>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</si>
  <si>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</si>
  <si>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</si>
  <si>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</si>
  <si>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</si>
  <si>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</si>
  <si>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</si>
  <si>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</si>
  <si>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</si>
  <si>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</si>
  <si>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</si>
  <si>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</si>
  <si>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</si>
  <si>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</si>
  <si>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</si>
  <si>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</si>
  <si>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</si>
  <si>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</si>
  <si>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</si>
  <si>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</si>
  <si>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</si>
  <si>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</si>
  <si>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</si>
  <si>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</si>
  <si>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</si>
  <si>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</si>
  <si>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</si>
  <si>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</si>
  <si>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</si>
  <si>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</si>
  <si>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</si>
  <si>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</si>
  <si>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</si>
  <si>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</si>
  <si>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</si>
  <si>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</si>
  <si>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</si>
  <si>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</si>
  <si>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</si>
  <si>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</si>
  <si>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</si>
  <si>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</si>
  <si>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</si>
  <si>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</si>
  <si>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</si>
  <si>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</si>
  <si>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</si>
  <si>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</si>
  <si>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</si>
  <si>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</si>
  <si>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</si>
  <si>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</si>
  <si>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</si>
  <si>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</si>
  <si>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</si>
  <si>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</si>
  <si>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</si>
  <si>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</si>
  <si>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</si>
  <si>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</si>
  <si>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</si>
  <si>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</si>
  <si>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</si>
  <si>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</si>
  <si>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</si>
  <si>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</si>
  <si>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</si>
  <si>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</si>
  <si>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</si>
  <si>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</si>
  <si>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</si>
  <si>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</si>
  <si>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</si>
  <si>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</si>
  <si>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</si>
  <si>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</si>
  <si>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</si>
  <si>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</si>
  <si>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</si>
  <si>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</si>
  <si>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</si>
  <si>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</si>
  <si>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</si>
  <si>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</si>
  <si>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</si>
  <si>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</si>
  <si>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</si>
  <si>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</si>
  <si>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</si>
  <si>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</si>
  <si>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</si>
  <si>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</si>
  <si>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</si>
  <si>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</si>
  <si>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</si>
  <si>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</si>
  <si>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</si>
  <si>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</si>
  <si>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</si>
  <si>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</si>
  <si>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</si>
  <si>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</si>
  <si>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</si>
  <si>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</si>
  <si>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</si>
  <si>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</si>
  <si>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</si>
  <si>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</si>
  <si>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</si>
  <si>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</si>
  <si>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</si>
  <si>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</si>
  <si>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</si>
  <si>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</si>
  <si>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</si>
  <si>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</si>
  <si>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</si>
  <si>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</si>
  <si>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</si>
  <si>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</si>
  <si>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</si>
  <si>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</si>
  <si>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</si>
  <si>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</si>
  <si>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</si>
  <si>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</si>
  <si>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</si>
  <si>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</si>
  <si>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</si>
  <si>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</si>
  <si>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</si>
  <si>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</si>
  <si>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</si>
  <si>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</si>
  <si>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</si>
  <si>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</si>
  <si>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</si>
  <si>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</si>
  <si>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</si>
  <si>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</si>
  <si>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</si>
  <si>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</si>
  <si>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</si>
  <si>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</si>
  <si>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</si>
  <si>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</si>
  <si>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</si>
  <si>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</si>
  <si>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</si>
  <si>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</si>
  <si>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</si>
  <si>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</si>
  <si>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</si>
  <si>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</si>
  <si>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</si>
  <si>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</si>
  <si>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</si>
  <si>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</si>
  <si>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</si>
  <si>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</si>
  <si>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</si>
  <si>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</si>
  <si>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</si>
  <si>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</si>
  <si>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</si>
  <si>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</si>
  <si>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</si>
  <si>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</si>
  <si>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</si>
  <si>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</si>
  <si>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</si>
  <si>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</si>
  <si>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</si>
  <si>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</si>
  <si>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</si>
  <si>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</si>
  <si>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</si>
  <si>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</si>
  <si>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</si>
  <si>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</si>
  <si>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</si>
  <si>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</si>
  <si>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</si>
  <si>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</si>
  <si>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</si>
  <si>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</si>
  <si>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</si>
  <si>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</si>
  <si>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</si>
  <si>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</si>
  <si>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</si>
  <si>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</si>
  <si>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</si>
  <si>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</si>
  <si>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</si>
  <si>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</si>
  <si>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</si>
  <si>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</si>
  <si>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</si>
  <si>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</si>
  <si>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</si>
  <si>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</si>
  <si>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</si>
  <si>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</si>
  <si>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</si>
  <si>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</si>
  <si>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</si>
  <si>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</si>
  <si>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</si>
  <si>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</si>
  <si>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</si>
  <si>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</si>
  <si>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</si>
  <si>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</si>
  <si>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</si>
  <si>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</si>
  <si>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</si>
  <si>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</si>
  <si>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</si>
  <si>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</si>
  <si>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</si>
  <si>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</si>
  <si>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</si>
  <si>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</si>
  <si>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</si>
  <si>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</si>
  <si>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</si>
  <si>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</si>
  <si>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</si>
  <si>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</si>
  <si>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</si>
  <si>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</si>
  <si>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</si>
  <si>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</si>
  <si>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</si>
  <si>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</si>
  <si>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</si>
  <si>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</si>
  <si>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</si>
  <si>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</si>
  <si>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</si>
  <si>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</si>
  <si>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</si>
  <si>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</si>
  <si>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</si>
  <si>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</si>
  <si>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</si>
  <si>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</si>
  <si>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</si>
  <si>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</si>
  <si>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</si>
  <si>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</si>
  <si>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</si>
  <si>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</si>
  <si>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</si>
  <si>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</si>
  <si>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</si>
  <si>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</si>
  <si>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</si>
  <si>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</si>
  <si>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</si>
  <si>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</si>
  <si>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</si>
  <si>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</si>
  <si>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</si>
  <si>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</si>
  <si>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</si>
  <si>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</si>
  <si>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</si>
  <si>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</si>
  <si>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</si>
  <si>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</si>
  <si>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</si>
  <si>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</si>
  <si>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</si>
  <si>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</si>
  <si>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</si>
  <si>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</si>
  <si>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</si>
  <si>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</si>
  <si>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</si>
  <si>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</si>
  <si>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</si>
  <si>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</si>
  <si>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</si>
  <si>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</si>
  <si>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</si>
  <si>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</si>
  <si>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</si>
  <si>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</si>
  <si>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</si>
  <si>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</si>
  <si>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</si>
  <si>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</si>
  <si>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</si>
  <si>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</si>
  <si>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</si>
  <si>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</si>
  <si>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</si>
  <si>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</si>
  <si>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</si>
  <si>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</si>
  <si>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</si>
  <si>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</si>
  <si>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</si>
  <si>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</si>
  <si>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</si>
  <si>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</si>
  <si>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</si>
  <si>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</si>
  <si>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</si>
  <si>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</si>
  <si>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</si>
  <si>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</si>
  <si>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</si>
  <si>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</si>
  <si>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</si>
  <si>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</si>
  <si>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</si>
  <si>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</si>
  <si>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</si>
  <si>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</si>
  <si>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</si>
  <si>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</si>
  <si>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</si>
  <si>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</si>
  <si>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</si>
  <si>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</si>
  <si>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</si>
  <si>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</si>
  <si>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</si>
  <si>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</si>
  <si>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</si>
  <si>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</si>
  <si>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</si>
  <si>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</si>
  <si>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</si>
  <si>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</si>
  <si>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</si>
  <si>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</si>
  <si>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</si>
  <si>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</si>
  <si>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</si>
  <si>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</si>
  <si>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</si>
  <si>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</si>
  <si>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</si>
  <si>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</si>
  <si>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</si>
  <si>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</si>
  <si>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</si>
  <si>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</si>
  <si>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</si>
  <si>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</si>
  <si>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</si>
  <si>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</si>
  <si>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</si>
  <si>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</si>
  <si>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</si>
  <si>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</si>
  <si>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</si>
  <si>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</si>
  <si>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</si>
  <si>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</si>
  <si>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</si>
  <si>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</si>
  <si>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</si>
  <si>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</si>
  <si>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</si>
  <si>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</si>
  <si>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</si>
  <si>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</si>
  <si>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</si>
  <si>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</si>
  <si>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</si>
  <si>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</si>
  <si>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</si>
  <si>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</si>
  <si>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</si>
  <si>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</si>
  <si>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</si>
  <si>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</si>
  <si>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</si>
  <si>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</si>
  <si>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</si>
  <si>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</si>
  <si>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</si>
  <si>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</si>
  <si>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</si>
  <si>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</si>
  <si>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</si>
  <si>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</si>
  <si>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</si>
  <si>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</si>
  <si>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</si>
  <si>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</si>
  <si>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</si>
  <si>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</si>
  <si>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</si>
  <si>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</si>
  <si>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</si>
  <si>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</si>
  <si>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</si>
  <si>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</si>
  <si>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</si>
  <si>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</si>
  <si>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</si>
  <si>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</si>
  <si>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</si>
  <si>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</si>
  <si>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</si>
  <si>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</si>
  <si>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</si>
  <si>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</si>
  <si>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</si>
  <si>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</si>
  <si>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</si>
  <si>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</si>
  <si>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</si>
  <si>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</si>
  <si>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</si>
  <si>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</si>
  <si>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</si>
  <si>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</si>
  <si>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</si>
  <si>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</si>
  <si>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</si>
  <si>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</si>
  <si>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</si>
  <si>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</si>
  <si>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</si>
  <si>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</si>
  <si>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</si>
  <si>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</si>
  <si>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</si>
  <si>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</si>
  <si>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</si>
  <si>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</si>
  <si>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</si>
  <si>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</si>
  <si>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</si>
  <si>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</si>
  <si>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</si>
  <si>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</si>
  <si>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</si>
  <si>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</si>
  <si>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</si>
  <si>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</si>
  <si>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</si>
  <si>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</si>
  <si>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</si>
  <si>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</si>
  <si>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</si>
  <si>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</si>
  <si>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</si>
  <si>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</si>
  <si>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</si>
  <si>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</si>
  <si>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</si>
  <si>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</si>
  <si>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</si>
  <si>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</si>
  <si>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</si>
  <si>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</si>
  <si>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</si>
  <si>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</si>
  <si>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</si>
  <si>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</si>
  <si>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</si>
  <si>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</si>
  <si>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</si>
  <si>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</si>
  <si>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</si>
  <si>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</si>
  <si>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</si>
  <si>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</si>
  <si>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</si>
  <si>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</si>
  <si>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</si>
  <si>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</si>
  <si>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</si>
  <si>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</si>
  <si>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</si>
  <si>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</si>
  <si>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</si>
  <si>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</si>
  <si>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</si>
  <si>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</si>
  <si>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</si>
  <si>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</si>
  <si>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</si>
  <si>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</si>
  <si>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</si>
  <si>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</si>
  <si>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</si>
  <si>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</si>
  <si>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</si>
  <si>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</si>
  <si>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</si>
  <si>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</si>
  <si>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</si>
  <si>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</si>
  <si>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</si>
  <si>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</si>
  <si>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</si>
  <si>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</si>
  <si>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</si>
  <si>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</si>
  <si>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</si>
  <si>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</si>
  <si>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</si>
  <si>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</si>
  <si>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</si>
  <si>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</si>
  <si>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</si>
  <si>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</si>
  <si>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</si>
  <si>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</si>
  <si>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</si>
  <si>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</si>
  <si>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</si>
  <si>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</si>
  <si>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</si>
  <si>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</si>
  <si>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</si>
  <si>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</si>
  <si>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</si>
  <si>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</si>
  <si>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</si>
  <si>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</si>
  <si>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</si>
  <si>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</si>
  <si>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</si>
  <si>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</si>
  <si>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</si>
  <si>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</si>
  <si>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</si>
  <si>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</si>
  <si>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</si>
  <si>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</si>
  <si>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</si>
  <si>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</si>
  <si>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</si>
  <si>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</si>
  <si>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</si>
  <si>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</si>
  <si>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</si>
  <si>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</si>
  <si>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</si>
  <si>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</si>
  <si>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</si>
  <si>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</si>
  <si>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</si>
  <si>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</si>
  <si>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</si>
  <si>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</si>
  <si>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</si>
  <si>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</si>
  <si>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</si>
  <si>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</si>
  <si>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</si>
  <si>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</si>
  <si>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</si>
  <si>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</si>
  <si>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</si>
  <si>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</si>
  <si>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</si>
  <si>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</si>
  <si>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</si>
  <si>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</si>
  <si>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</si>
  <si>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</si>
  <si>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</si>
  <si>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</si>
  <si>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</si>
  <si>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</si>
  <si>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</si>
  <si>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</si>
  <si>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</si>
  <si>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</si>
  <si>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</si>
  <si>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</si>
  <si>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</si>
  <si>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</si>
  <si>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</si>
  <si>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</si>
  <si>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</si>
  <si>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</si>
  <si>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</si>
  <si>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</si>
  <si>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</si>
  <si>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</si>
  <si>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</si>
  <si>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</si>
  <si>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</si>
  <si>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</si>
  <si>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</si>
  <si>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</si>
  <si>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</si>
  <si>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</si>
  <si>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</si>
  <si>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</si>
  <si>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</si>
  <si>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</si>
  <si>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</si>
  <si>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</si>
  <si>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</si>
  <si>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</si>
  <si>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</si>
  <si>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</si>
  <si>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</si>
  <si>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</si>
  <si>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</si>
  <si>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</si>
  <si>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</si>
  <si>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</si>
  <si>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</si>
  <si>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</si>
  <si>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</si>
  <si>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</si>
  <si>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</si>
  <si>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</si>
  <si>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</si>
  <si>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</si>
  <si>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</si>
  <si>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</si>
  <si>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</si>
  <si>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</si>
  <si>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</si>
  <si>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</si>
  <si>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</si>
  <si>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</si>
  <si>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</si>
  <si>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</si>
  <si>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</si>
  <si>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</si>
  <si>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</si>
  <si>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</si>
  <si>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</si>
  <si>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</si>
  <si>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</si>
  <si>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</si>
  <si>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</si>
  <si>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</si>
  <si>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</si>
  <si>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</si>
  <si>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</si>
  <si>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</si>
  <si>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</si>
  <si>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</si>
  <si>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</si>
  <si>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</si>
  <si>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</si>
  <si>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</si>
  <si>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</si>
  <si>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</si>
  <si>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</si>
  <si>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</si>
  <si>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</si>
  <si>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</si>
  <si>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</si>
  <si>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</si>
  <si>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</si>
  <si>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</si>
  <si>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</si>
  <si>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</si>
  <si>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</si>
  <si>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</si>
  <si>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</si>
  <si>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</si>
  <si>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</si>
  <si>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</si>
  <si>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</si>
  <si>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</si>
  <si>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</si>
  <si>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</si>
  <si>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</si>
  <si>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</si>
  <si>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</si>
  <si>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</si>
  <si>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</si>
  <si>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</si>
  <si>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</si>
  <si>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</si>
  <si>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</si>
  <si>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</si>
  <si>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</si>
  <si>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</si>
  <si>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</si>
  <si>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</si>
  <si>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</si>
  <si>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</si>
  <si>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</si>
  <si>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</si>
  <si>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</si>
  <si>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</si>
  <si>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</si>
  <si>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</si>
  <si>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</si>
  <si>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</si>
  <si>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</si>
  <si>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</si>
  <si>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</si>
  <si>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</si>
  <si>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</si>
  <si>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</si>
  <si>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</si>
  <si>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</si>
  <si>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</si>
  <si>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</si>
  <si>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</si>
  <si>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</si>
  <si>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</si>
  <si>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</si>
  <si>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</si>
  <si>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</si>
  <si>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</si>
  <si>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</si>
  <si>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</si>
  <si>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</si>
  <si>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</si>
  <si>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</si>
  <si>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</si>
  <si>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</si>
  <si>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</si>
  <si>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</si>
  <si>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</si>
  <si>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</si>
  <si>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</si>
  <si>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</si>
  <si>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</si>
  <si>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</si>
  <si>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</si>
  <si>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</si>
  <si>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</si>
  <si>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</si>
  <si>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</si>
  <si>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</si>
  <si>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</si>
  <si>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</si>
  <si>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</si>
  <si>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</si>
  <si>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</si>
  <si>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</si>
  <si>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</si>
  <si>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</si>
  <si>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</si>
  <si>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</si>
  <si>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</si>
  <si>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</si>
  <si>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</si>
  <si>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</si>
  <si>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</si>
  <si>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</si>
  <si>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</si>
  <si>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</si>
  <si>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</si>
  <si>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</si>
  <si>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</si>
  <si>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</si>
  <si>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</si>
  <si>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</si>
  <si>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</si>
  <si>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</si>
  <si>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</si>
  <si>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</si>
  <si>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</si>
  <si>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</si>
  <si>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</si>
  <si>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</si>
  <si>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</si>
  <si>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</si>
  <si>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</si>
  <si>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</si>
  <si>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</si>
  <si>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</si>
  <si>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</si>
  <si>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</si>
  <si>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</si>
  <si>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</si>
  <si>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</si>
  <si>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</si>
  <si>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</si>
  <si>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</si>
  <si>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</si>
  <si>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</si>
  <si>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</si>
  <si>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</si>
  <si>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</si>
  <si>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</si>
  <si>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</si>
  <si>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</si>
  <si>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</si>
  <si>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</si>
  <si>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</si>
  <si>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</si>
  <si>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</si>
  <si>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</si>
  <si>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</si>
  <si>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</si>
  <si>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</si>
  <si>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</si>
  <si>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</si>
  <si>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</si>
  <si>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</si>
  <si>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</si>
  <si>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</si>
  <si>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</si>
  <si>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</si>
  <si>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</si>
  <si>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</si>
  <si>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</si>
  <si>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</si>
  <si>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</si>
  <si>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</si>
  <si>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</si>
  <si>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</si>
  <si>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</si>
  <si>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</si>
  <si>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</si>
  <si>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</si>
  <si>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</si>
  <si>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</si>
  <si>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</si>
  <si>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</si>
  <si>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</si>
  <si>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</si>
  <si>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</si>
  <si>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</si>
  <si>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</si>
  <si>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</si>
  <si>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</si>
  <si>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</si>
  <si>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</si>
  <si>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</si>
  <si>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</si>
  <si>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</si>
  <si>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</si>
  <si>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</si>
  <si>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</si>
  <si>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</si>
  <si>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</si>
  <si>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</si>
  <si>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</si>
  <si>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</si>
  <si>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</si>
  <si>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</si>
  <si>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</si>
  <si>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</si>
  <si>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</si>
  <si>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</si>
  <si>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</si>
  <si>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</si>
  <si>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</si>
  <si>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</si>
  <si>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</si>
  <si>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</si>
  <si>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</si>
  <si>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</si>
  <si>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</si>
  <si>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</si>
  <si>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</si>
  <si>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</si>
  <si>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</si>
  <si>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</si>
  <si>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</si>
  <si>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</si>
  <si>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</si>
  <si>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</si>
  <si>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</si>
  <si>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</si>
  <si>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</si>
  <si>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</si>
  <si>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</si>
  <si>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</si>
  <si>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</si>
  <si>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</si>
  <si>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</si>
  <si>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</si>
  <si>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</si>
  <si>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</si>
  <si>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</si>
  <si>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</si>
  <si>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</si>
  <si>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</si>
  <si>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</si>
  <si>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</si>
  <si>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</si>
  <si>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</si>
  <si>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</si>
  <si>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</si>
  <si>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</si>
  <si>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</si>
  <si>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</si>
  <si>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</si>
  <si>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</si>
  <si>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</si>
  <si>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</si>
  <si>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</si>
  <si>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</si>
  <si>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</si>
  <si>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</si>
  <si>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</si>
  <si>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</si>
  <si>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</si>
  <si>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</si>
  <si>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</si>
  <si>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</si>
  <si>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</si>
  <si>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</si>
  <si>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</si>
  <si>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</si>
  <si>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</si>
  <si>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</si>
  <si>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</si>
  <si>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</si>
  <si>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</si>
  <si>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</si>
  <si>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</si>
  <si>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</si>
  <si>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</si>
  <si>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</si>
  <si>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</si>
  <si>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</si>
  <si>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</si>
  <si>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</si>
  <si>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</si>
  <si>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</si>
  <si>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</si>
  <si>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</si>
  <si>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</si>
  <si>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</si>
  <si>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</si>
  <si>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</si>
  <si>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</si>
  <si>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</si>
  <si>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</si>
  <si>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</si>
  <si>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</si>
  <si>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</si>
  <si>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</si>
  <si>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</si>
  <si>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</si>
  <si>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</si>
  <si>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</si>
  <si>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</si>
  <si>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</si>
  <si>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</si>
  <si>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</si>
  <si>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</si>
  <si>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</si>
  <si>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</si>
  <si>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</si>
  <si>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</si>
  <si>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</si>
  <si>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</si>
  <si>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</si>
  <si>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</si>
  <si>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</si>
  <si>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</si>
  <si>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</si>
  <si>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</si>
  <si>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</si>
  <si>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</si>
  <si>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</si>
  <si>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</si>
  <si>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</si>
  <si>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</si>
  <si>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</si>
  <si>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</si>
  <si>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</si>
  <si>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</si>
  <si>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</si>
  <si>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</si>
  <si>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</si>
  <si>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</si>
  <si>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</si>
  <si>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</si>
  <si>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</si>
  <si>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</si>
  <si>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</si>
  <si>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</si>
  <si>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</si>
  <si>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</si>
  <si>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</si>
  <si>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</si>
  <si>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</si>
  <si>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</si>
  <si>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</si>
  <si>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</si>
  <si>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</si>
  <si>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</si>
  <si>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</si>
  <si>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</si>
  <si>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</si>
  <si>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</si>
  <si>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</si>
  <si>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</si>
  <si>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</si>
  <si>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</si>
  <si>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</si>
  <si>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</si>
  <si>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</si>
  <si>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</si>
  <si>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</si>
  <si>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</si>
  <si>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</si>
  <si>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</si>
  <si>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</si>
  <si>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</si>
  <si>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</si>
  <si>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</si>
  <si>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</si>
  <si>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</si>
  <si>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</si>
  <si>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</si>
  <si>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</si>
  <si>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</si>
  <si>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</si>
  <si>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</si>
  <si>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</si>
  <si>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</si>
  <si>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</si>
  <si>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</si>
  <si>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</si>
  <si>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</si>
  <si>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</si>
  <si>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</si>
  <si>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</si>
  <si>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</si>
  <si>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</si>
  <si>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</si>
  <si>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</si>
  <si>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</si>
  <si>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</si>
  <si>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</si>
  <si>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</si>
  <si>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</si>
  <si>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</si>
  <si>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</si>
  <si>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</si>
  <si>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</si>
  <si>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</si>
  <si>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</si>
  <si>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</si>
  <si>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</si>
  <si>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</si>
  <si>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</si>
  <si>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</si>
  <si>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</si>
  <si>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</si>
  <si>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</si>
  <si>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</si>
  <si>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</si>
  <si>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</si>
  <si>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</si>
  <si>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</si>
  <si>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</si>
  <si>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</si>
  <si>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</si>
  <si>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</si>
  <si>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</si>
  <si>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</si>
  <si>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</si>
  <si>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</si>
  <si>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</si>
  <si>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</si>
  <si>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</si>
  <si>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</si>
  <si>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</si>
  <si>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</si>
  <si>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</si>
  <si>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</si>
  <si>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</si>
  <si>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</si>
  <si>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</si>
  <si>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</si>
  <si>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</si>
  <si>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</si>
  <si>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</si>
  <si>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</si>
  <si>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</si>
  <si>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</si>
  <si>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</si>
  <si>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</si>
  <si>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</si>
  <si>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</si>
  <si>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</si>
  <si>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</si>
  <si>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</si>
  <si>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</si>
  <si>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</si>
  <si>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</si>
  <si>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</si>
  <si>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</si>
  <si>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</si>
  <si>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</si>
  <si>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</si>
  <si>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</si>
  <si>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</si>
  <si>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</si>
  <si>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</si>
  <si>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</si>
  <si>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</si>
  <si>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</si>
  <si>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</si>
  <si>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</si>
  <si>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</si>
  <si>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</si>
  <si>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</si>
  <si>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</si>
  <si>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</si>
  <si>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</si>
  <si>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</si>
  <si>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</si>
  <si>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</si>
  <si>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</si>
  <si>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</si>
  <si>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</si>
  <si>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</si>
  <si>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</si>
  <si>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</si>
  <si>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</si>
  <si>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</si>
  <si>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</si>
  <si>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</si>
  <si>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</si>
  <si>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</si>
  <si>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</si>
  <si>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</si>
  <si>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</si>
  <si>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</si>
  <si>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</si>
  <si>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</si>
  <si>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</si>
  <si>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</si>
  <si>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</si>
  <si>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</si>
  <si>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</si>
  <si>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</si>
  <si>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</si>
  <si>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</si>
  <si>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</si>
  <si>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</si>
  <si>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</si>
  <si>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</si>
  <si>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</si>
  <si>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</si>
  <si>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</si>
  <si>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</si>
  <si>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</si>
  <si>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</si>
  <si>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</si>
  <si>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</si>
  <si>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</si>
  <si>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</si>
  <si>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</si>
  <si>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</si>
  <si>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</si>
  <si>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</si>
  <si>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</si>
  <si>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</si>
  <si>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</si>
  <si>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</si>
  <si>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</si>
  <si>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</si>
  <si>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</si>
  <si>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</si>
  <si>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</si>
  <si>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</si>
  <si>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</si>
  <si>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</si>
  <si>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</si>
  <si>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</si>
  <si>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</si>
  <si>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</si>
  <si>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</si>
  <si>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</si>
  <si>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</si>
  <si>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</si>
  <si>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</si>
  <si>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</si>
  <si>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</si>
  <si>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</si>
  <si>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</si>
  <si>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</si>
  <si>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</si>
  <si>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</si>
  <si>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</si>
  <si>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</si>
  <si>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</si>
  <si>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</si>
  <si>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</si>
  <si>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</si>
  <si>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</si>
  <si>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</si>
  <si>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</si>
  <si>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</si>
  <si>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</si>
  <si>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</si>
  <si>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</si>
  <si>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</si>
  <si>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</si>
  <si>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</si>
  <si>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</si>
  <si>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</si>
  <si>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</si>
  <si>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</si>
  <si>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</si>
  <si>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</si>
  <si>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</si>
  <si>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</si>
  <si>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</si>
  <si>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</si>
  <si>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</si>
  <si>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</si>
  <si>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</si>
  <si>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</si>
  <si>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</si>
  <si>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</si>
  <si>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</si>
  <si>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</si>
  <si>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</si>
  <si>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</si>
  <si>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</si>
  <si>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</si>
  <si>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</si>
  <si>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</si>
  <si>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</si>
  <si>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</si>
  <si>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</si>
  <si>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</si>
  <si>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</si>
  <si>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</si>
  <si>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</si>
  <si>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</si>
  <si>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</si>
  <si>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</si>
  <si>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</si>
  <si>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</si>
  <si>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</si>
  <si>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</si>
  <si>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</si>
  <si>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</si>
  <si>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</si>
  <si>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</si>
  <si>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</si>
  <si>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</si>
  <si>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</si>
  <si>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</si>
  <si>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</si>
  <si>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</si>
  <si>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</si>
  <si>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</si>
  <si>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</si>
  <si>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</si>
  <si>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</si>
  <si>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</si>
  <si>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</si>
  <si>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</si>
  <si>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</si>
  <si>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</si>
  <si>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</si>
  <si>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</si>
  <si>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</si>
  <si>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</si>
  <si>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</si>
  <si>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</si>
  <si>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</si>
  <si>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</si>
  <si>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</si>
  <si>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</si>
  <si>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</si>
  <si>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</si>
  <si>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</si>
  <si>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</si>
  <si>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</si>
  <si>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</si>
  <si>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</si>
  <si>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</si>
  <si>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</si>
  <si>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</si>
  <si>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</si>
  <si>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</si>
  <si>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</si>
  <si>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</si>
  <si>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</si>
  <si>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</si>
  <si>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</si>
  <si>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</si>
  <si>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</si>
  <si>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</si>
  <si>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</si>
  <si>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</si>
  <si>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</si>
  <si>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</si>
  <si>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</si>
  <si>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</si>
  <si>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</si>
  <si>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</si>
  <si>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</si>
  <si>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</si>
  <si>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</si>
  <si>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</si>
  <si>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</si>
  <si>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</si>
  <si>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</si>
  <si>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</si>
  <si>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</si>
  <si>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</si>
  <si>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</si>
  <si>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</si>
  <si>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</si>
  <si>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</si>
  <si>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</si>
  <si>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</si>
  <si>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</si>
  <si>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</si>
  <si>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</si>
  <si>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</si>
  <si>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</si>
  <si>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</si>
  <si>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</si>
  <si>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</si>
  <si>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</si>
  <si>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</si>
  <si>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</si>
  <si>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</si>
  <si>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</si>
  <si>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</si>
  <si>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</si>
  <si>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</si>
  <si>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</si>
  <si>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</si>
  <si>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</si>
  <si>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</si>
  <si>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</si>
  <si>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</si>
  <si>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</si>
  <si>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</si>
  <si>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</si>
  <si>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</si>
  <si>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</si>
  <si>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</si>
  <si>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</si>
  <si>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</si>
  <si>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</si>
  <si>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</si>
  <si>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</si>
  <si>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</si>
  <si>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</si>
  <si>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</si>
  <si>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</si>
  <si>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</si>
  <si>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</si>
  <si>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</si>
  <si>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</si>
  <si>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</si>
  <si>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</si>
  <si>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</si>
  <si>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</si>
  <si>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</si>
  <si>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</si>
  <si>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</si>
  <si>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</si>
  <si>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</si>
  <si>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</si>
  <si>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</si>
  <si>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</si>
  <si>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</si>
  <si>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</si>
  <si>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</si>
  <si>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</si>
  <si>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</si>
  <si>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</si>
  <si>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</si>
  <si>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</si>
  <si>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</si>
  <si>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</si>
  <si>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</si>
  <si>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</si>
  <si>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</si>
  <si>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</si>
  <si>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</si>
  <si>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</si>
  <si>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</si>
  <si>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</si>
  <si>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</si>
  <si>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</si>
  <si>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</si>
  <si>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</si>
  <si>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</si>
  <si>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</si>
  <si>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</si>
  <si>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</si>
  <si>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</si>
  <si>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</si>
  <si>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</si>
  <si>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</si>
  <si>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</si>
  <si>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</si>
  <si>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</si>
  <si>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</si>
  <si>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</si>
  <si>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</si>
  <si>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</si>
  <si>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</si>
  <si>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</si>
  <si>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</si>
  <si>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</si>
  <si>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</si>
  <si>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</si>
  <si>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</si>
  <si>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</si>
  <si>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</si>
  <si>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</si>
  <si>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</si>
  <si>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</si>
  <si>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</si>
  <si>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</si>
  <si>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</si>
  <si>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</si>
  <si>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</si>
  <si>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</si>
  <si>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</si>
  <si>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</si>
  <si>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</si>
  <si>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</si>
  <si>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</si>
  <si>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</si>
  <si>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</si>
  <si>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</si>
  <si>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</si>
  <si>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</si>
  <si>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</si>
  <si>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</si>
  <si>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</si>
  <si>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</si>
  <si>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</si>
  <si>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</si>
  <si>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</si>
  <si>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</si>
  <si>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</si>
  <si>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</si>
  <si>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</si>
  <si>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</si>
  <si>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</si>
  <si>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</si>
  <si>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</si>
  <si>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</si>
  <si>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</si>
  <si>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</si>
  <si>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</si>
  <si>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</si>
  <si>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</si>
  <si>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</si>
  <si>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</si>
  <si>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</si>
  <si>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</si>
  <si>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</si>
  <si>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</si>
  <si>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</si>
  <si>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</si>
  <si>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</si>
  <si>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</si>
  <si>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</si>
  <si>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</si>
  <si>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</si>
  <si>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</si>
  <si>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</si>
  <si>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</si>
  <si>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</si>
  <si>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</si>
  <si>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</si>
  <si>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</si>
  <si>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</si>
  <si>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</si>
  <si>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</si>
  <si>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</si>
  <si>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</si>
  <si>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</si>
  <si>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</si>
  <si>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</si>
  <si>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</si>
  <si>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</si>
  <si>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</si>
  <si>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</si>
  <si>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</si>
  <si>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</si>
  <si>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</si>
  <si>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</si>
  <si>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</si>
  <si>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</si>
  <si>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</si>
  <si>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</si>
  <si>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</si>
  <si>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</si>
  <si>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</si>
  <si>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</si>
  <si>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</si>
  <si>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</si>
  <si>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</si>
  <si>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</si>
  <si>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</si>
  <si>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</si>
  <si>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</si>
  <si>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</si>
  <si>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</si>
  <si>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</si>
  <si>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</si>
  <si>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</si>
  <si>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</si>
  <si>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</si>
  <si>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</si>
  <si>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</si>
  <si>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</si>
  <si>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</si>
  <si>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</si>
  <si>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</si>
  <si>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</si>
  <si>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</si>
  <si>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</si>
  <si>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</si>
  <si>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</si>
  <si>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</si>
  <si>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</si>
  <si>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</si>
  <si>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</si>
  <si>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</si>
  <si>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</si>
  <si>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</si>
  <si>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</si>
  <si>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</si>
  <si>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</si>
  <si>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</si>
  <si>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</si>
  <si>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</si>
  <si>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</si>
  <si>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</si>
  <si>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</si>
  <si>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</si>
  <si>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</si>
  <si>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</si>
  <si>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</si>
  <si>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</si>
  <si>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</si>
  <si>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</si>
  <si>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</si>
  <si>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</si>
  <si>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</si>
  <si>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</si>
  <si>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</si>
  <si>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</si>
  <si>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</si>
  <si>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</si>
  <si>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</si>
  <si>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</si>
  <si>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</si>
  <si>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</si>
  <si>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</si>
  <si>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</si>
  <si>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</si>
  <si>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</si>
  <si>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</si>
  <si>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</si>
  <si>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</si>
  <si>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</si>
  <si>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</si>
  <si>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</si>
  <si>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</si>
  <si>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</si>
  <si>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</si>
  <si>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</si>
  <si>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</si>
  <si>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</si>
  <si>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</si>
  <si>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</si>
  <si>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</si>
  <si>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</si>
  <si>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</si>
  <si>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</si>
  <si>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</si>
  <si>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</si>
  <si>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</si>
  <si>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</si>
  <si>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</si>
  <si>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</si>
  <si>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</si>
  <si>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</si>
  <si>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</si>
  <si>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</si>
  <si>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</si>
  <si>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</si>
  <si>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</si>
  <si>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</si>
  <si>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</si>
  <si>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</si>
  <si>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</si>
  <si>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</si>
  <si>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</si>
  <si>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</si>
  <si>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</si>
  <si>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</si>
  <si>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</si>
  <si>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</si>
  <si>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</si>
  <si>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</si>
  <si>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</si>
  <si>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</si>
  <si>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</si>
  <si>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</si>
  <si>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</si>
  <si>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</si>
  <si>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</si>
  <si>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</si>
  <si>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</si>
  <si>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</si>
  <si>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</si>
  <si>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</si>
  <si>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</si>
  <si>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</si>
  <si>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</si>
  <si>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</si>
  <si>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</si>
  <si>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</si>
  <si>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</si>
  <si>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</si>
  <si>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</si>
  <si>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</si>
  <si>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</si>
  <si>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</si>
  <si>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</si>
  <si>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</si>
  <si>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</si>
  <si>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</si>
  <si>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</si>
  <si>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</si>
  <si>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</si>
  <si>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</si>
  <si>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</si>
  <si>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</si>
  <si>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</si>
  <si>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</si>
  <si>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</si>
  <si>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</si>
  <si>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</si>
  <si>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</si>
  <si>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</si>
  <si>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</si>
  <si>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</si>
  <si>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</si>
  <si>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</si>
  <si>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</si>
  <si>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</si>
  <si>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</si>
  <si>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</si>
  <si>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</si>
  <si>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</si>
  <si>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</si>
  <si>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</si>
  <si>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</si>
  <si>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</si>
  <si>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</si>
  <si>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</si>
  <si>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</si>
  <si>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</si>
  <si>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</si>
  <si>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</si>
  <si>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</si>
  <si>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</si>
  <si>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</si>
  <si>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</si>
  <si>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</si>
  <si>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</si>
  <si>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</si>
  <si>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</si>
  <si>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</si>
  <si>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</si>
  <si>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</si>
  <si>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</si>
  <si>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</si>
  <si>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</si>
  <si>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</si>
  <si>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</si>
  <si>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</si>
  <si>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</si>
  <si>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</si>
  <si>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</si>
  <si>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</si>
  <si>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</si>
  <si>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</si>
  <si>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</si>
  <si>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</si>
  <si>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</si>
  <si>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</si>
  <si>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</si>
  <si>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</si>
  <si>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</si>
  <si>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</si>
  <si>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</si>
  <si>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</si>
  <si>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</si>
  <si>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</si>
  <si>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</si>
  <si>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</si>
  <si>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</si>
  <si>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</si>
  <si>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</si>
  <si>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</si>
  <si>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</si>
  <si>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</si>
  <si>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</si>
  <si>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</si>
  <si>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</si>
  <si>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</si>
  <si>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</si>
  <si>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</si>
  <si>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</si>
  <si>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</si>
  <si>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</si>
  <si>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</si>
  <si>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</si>
  <si>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</si>
  <si>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</si>
  <si>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</si>
  <si>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</si>
  <si>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</si>
  <si>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</si>
  <si>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</si>
  <si>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</si>
  <si>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</si>
  <si>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</si>
  <si>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</si>
  <si>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</si>
  <si>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</si>
  <si>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</si>
  <si>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</si>
  <si>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</si>
  <si>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</si>
  <si>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</si>
  <si>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</si>
  <si>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</si>
  <si>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</si>
  <si>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</si>
  <si>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</si>
  <si>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</si>
  <si>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</si>
  <si>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</si>
  <si>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</si>
  <si>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</si>
  <si>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</si>
  <si>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</si>
  <si>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</si>
  <si>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</si>
  <si>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</si>
  <si>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</si>
  <si>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</si>
  <si>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</si>
  <si>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</si>
  <si>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</si>
  <si>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</si>
  <si>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</si>
  <si>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</si>
  <si>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</si>
  <si>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</si>
  <si>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</si>
  <si>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</si>
  <si>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</si>
  <si>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</si>
  <si>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</si>
  <si>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</si>
  <si>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</si>
  <si>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</si>
  <si>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</si>
  <si>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</si>
  <si>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</si>
  <si>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</si>
  <si>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</si>
  <si>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</si>
  <si>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</si>
  <si>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</si>
  <si>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</si>
  <si>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</si>
  <si>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</si>
  <si>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</si>
  <si>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</si>
  <si>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</si>
  <si>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</si>
  <si>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</si>
  <si>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</si>
  <si>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</si>
  <si>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</si>
  <si>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</si>
  <si>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</si>
  <si>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</si>
  <si>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</si>
  <si>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</si>
  <si>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</si>
  <si>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</si>
  <si>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</si>
  <si>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</si>
  <si>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</si>
  <si>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</si>
  <si>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</si>
  <si>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</si>
  <si>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</si>
  <si>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</si>
  <si>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</si>
  <si>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</si>
  <si>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</si>
  <si>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</si>
  <si>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</si>
  <si>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</si>
  <si>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</si>
  <si>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</si>
  <si>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</si>
  <si>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</si>
  <si>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</si>
  <si>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</si>
  <si>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</si>
  <si>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</si>
  <si>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</si>
  <si>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</si>
  <si>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</si>
  <si>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</si>
  <si>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</si>
  <si>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</si>
  <si>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</si>
  <si>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</si>
  <si>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</si>
  <si>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</si>
  <si>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</si>
  <si>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</si>
  <si>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</si>
  <si>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</si>
  <si>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</si>
  <si>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</si>
  <si>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</si>
  <si>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</si>
  <si>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</si>
  <si>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</si>
  <si>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</si>
  <si>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</si>
  <si>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</si>
  <si>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</si>
  <si>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</si>
  <si>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</si>
  <si>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</si>
  <si>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</si>
  <si>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</si>
  <si>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</si>
  <si>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</si>
  <si>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</si>
  <si>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</si>
  <si>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</si>
  <si>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</si>
  <si>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</si>
  <si>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</si>
  <si>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</si>
  <si>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</si>
  <si>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</si>
  <si>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</si>
  <si>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</si>
  <si>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</si>
  <si>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</si>
  <si>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</si>
  <si>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</si>
  <si>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</si>
  <si>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</si>
  <si>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</si>
  <si>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</si>
  <si>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</si>
  <si>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</si>
  <si>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</si>
  <si>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</si>
  <si>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</si>
  <si>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</si>
  <si>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</si>
  <si>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</si>
  <si>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</si>
  <si>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</si>
  <si>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</si>
  <si>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</si>
  <si>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</si>
  <si>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</si>
  <si>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</si>
  <si>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</si>
  <si>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</si>
  <si>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</si>
  <si>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</si>
  <si>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</si>
  <si>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</si>
  <si>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</si>
  <si>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</si>
  <si>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</si>
  <si>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</si>
  <si>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</si>
  <si>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</si>
  <si>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</si>
  <si>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</si>
  <si>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</si>
  <si>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</si>
  <si>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</si>
  <si>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</si>
  <si>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</si>
  <si>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</si>
  <si>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</si>
  <si>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</si>
  <si>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</si>
  <si>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</si>
  <si>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</si>
  <si>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</si>
  <si>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</si>
  <si>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</si>
  <si>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</si>
  <si>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</si>
  <si>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</si>
  <si>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</si>
  <si>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</si>
  <si>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</si>
  <si>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</si>
  <si>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</si>
  <si>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</si>
  <si>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</si>
  <si>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</si>
  <si>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</si>
  <si>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</si>
  <si>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</si>
  <si>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</si>
  <si>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</si>
  <si>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</si>
  <si>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</si>
  <si>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</si>
  <si>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</si>
  <si>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</si>
  <si>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</si>
  <si>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</si>
  <si>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</si>
  <si>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</si>
  <si>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</si>
  <si>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</si>
  <si>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</si>
  <si>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</si>
  <si>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</si>
  <si>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</si>
  <si>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</si>
  <si>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</si>
  <si>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</si>
  <si>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</si>
  <si>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</si>
  <si>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</si>
  <si>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</si>
  <si>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</si>
  <si>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</si>
  <si>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</si>
  <si>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</si>
  <si>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</si>
  <si>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</si>
  <si>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</si>
  <si>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</si>
  <si>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</si>
  <si>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</si>
  <si>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</si>
  <si>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</si>
  <si>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</si>
  <si>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</si>
  <si>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</si>
  <si>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</si>
  <si>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</si>
  <si>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</si>
  <si>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</si>
  <si>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</si>
  <si>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</si>
  <si>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</si>
  <si>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</si>
  <si>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</si>
  <si>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</si>
  <si>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</si>
  <si>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</si>
  <si>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</si>
  <si>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</si>
  <si>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</si>
  <si>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</si>
  <si>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</si>
  <si>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</si>
  <si>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</si>
  <si>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</si>
  <si>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</si>
  <si>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</si>
  <si>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</si>
  <si>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</si>
  <si>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</si>
  <si>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</si>
  <si>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</si>
  <si>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</si>
  <si>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</si>
  <si>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</si>
  <si>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</si>
  <si>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</si>
  <si>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</si>
  <si>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</si>
  <si>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</si>
  <si>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</si>
  <si>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</si>
  <si>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</si>
  <si>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</si>
  <si>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</si>
  <si>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</si>
  <si>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</si>
  <si>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</si>
  <si>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</si>
  <si>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</si>
  <si>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</si>
  <si>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</si>
  <si>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</si>
  <si>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</si>
  <si>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</si>
  <si>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</si>
  <si>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</si>
  <si>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</si>
  <si>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</si>
  <si>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</si>
  <si>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</si>
  <si>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</si>
  <si>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</si>
  <si>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</si>
  <si>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</si>
  <si>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</si>
  <si>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</si>
  <si>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</si>
  <si>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</si>
  <si>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</si>
  <si>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</si>
  <si>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</si>
  <si>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</si>
  <si>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</si>
  <si>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</si>
  <si>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</si>
  <si>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</si>
  <si>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</si>
  <si>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</si>
  <si>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</si>
  <si>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</si>
  <si>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</si>
  <si>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</si>
  <si>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</si>
  <si>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</si>
  <si>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</si>
  <si>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</si>
  <si>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</si>
  <si>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</si>
  <si>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</si>
  <si>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</si>
  <si>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</si>
  <si>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</si>
  <si>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</si>
  <si>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</si>
  <si>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</si>
  <si>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</si>
  <si>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</si>
  <si>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</si>
  <si>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</si>
  <si>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</si>
  <si>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</si>
  <si>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</si>
  <si>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</si>
  <si>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</si>
  <si>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</si>
  <si>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</si>
  <si>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</si>
  <si>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</si>
  <si>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</si>
  <si>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</si>
  <si>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</si>
  <si>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</si>
  <si>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</si>
  <si>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</si>
  <si>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</si>
  <si>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</si>
  <si>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</si>
  <si>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</si>
  <si>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</si>
  <si>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</si>
  <si>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</si>
  <si>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</si>
  <si>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</si>
  <si>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</si>
  <si>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</si>
  <si>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</si>
  <si>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</si>
  <si>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</si>
  <si>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</si>
  <si>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</si>
  <si>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</si>
  <si>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</si>
  <si>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</si>
  <si>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</si>
  <si>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</si>
  <si>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</si>
  <si>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</si>
  <si>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</si>
  <si>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</si>
  <si>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</si>
  <si>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</si>
  <si>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</si>
  <si>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</si>
  <si>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</si>
  <si>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</si>
  <si>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</si>
  <si>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</si>
  <si>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</si>
  <si>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</si>
  <si>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</si>
  <si>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</si>
  <si>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</si>
  <si>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</si>
  <si>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</si>
  <si>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</si>
  <si>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</si>
  <si>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</si>
  <si>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</si>
  <si>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</si>
  <si>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</si>
  <si>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</si>
  <si>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</si>
  <si>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</si>
  <si>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</si>
  <si>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</si>
  <si>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</si>
  <si>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</si>
  <si>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</si>
  <si>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</si>
  <si>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</si>
  <si>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</si>
  <si>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</si>
  <si>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</si>
  <si>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</si>
  <si>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</si>
  <si>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</si>
  <si>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</si>
  <si>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</si>
  <si>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</si>
  <si>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</si>
  <si>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</si>
  <si>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</si>
  <si>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</si>
  <si>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</si>
  <si>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</si>
  <si>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</si>
  <si>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</si>
  <si>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</si>
  <si>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</si>
  <si>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</si>
  <si>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</si>
  <si>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</si>
  <si>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</si>
  <si>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</si>
  <si>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</si>
  <si>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</si>
  <si>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</si>
  <si>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</si>
  <si>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</si>
  <si>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</si>
  <si>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</si>
  <si>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</si>
  <si>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</si>
  <si>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</si>
  <si>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</si>
  <si>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</si>
  <si>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</si>
  <si>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</si>
  <si>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</si>
  <si>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</si>
  <si>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</si>
  <si>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</si>
  <si>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</si>
  <si>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</si>
  <si>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</si>
  <si>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</si>
  <si>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</si>
  <si>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</si>
  <si>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</si>
  <si>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</si>
  <si>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</si>
  <si>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</si>
  <si>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</si>
  <si>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</si>
  <si>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</si>
  <si>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</si>
  <si>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</si>
  <si>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</si>
  <si>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</si>
  <si>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</si>
  <si>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</si>
  <si>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</si>
  <si>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</si>
  <si>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</si>
  <si>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</si>
  <si>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</si>
  <si>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</si>
  <si>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</si>
  <si>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</si>
  <si>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</si>
  <si>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</si>
  <si>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</si>
  <si>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</si>
  <si>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</si>
  <si>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</si>
  <si>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</si>
  <si>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</si>
  <si>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</si>
  <si>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</si>
  <si>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</si>
  <si>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</si>
  <si>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</si>
  <si>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</si>
  <si>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</si>
  <si>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</si>
  <si>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</si>
  <si>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</si>
  <si>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</si>
  <si>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</si>
  <si>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</si>
  <si>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</si>
  <si>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</si>
  <si>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</si>
  <si>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</si>
  <si>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</si>
  <si>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</si>
  <si>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</si>
  <si>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</si>
  <si>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</si>
  <si>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</si>
  <si>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</si>
  <si>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</si>
  <si>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</si>
  <si>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</si>
  <si>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</si>
  <si>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</si>
  <si>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</si>
  <si>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</si>
  <si>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</si>
  <si>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</si>
  <si>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</si>
  <si>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</si>
  <si>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</si>
  <si>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</si>
  <si>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</si>
  <si>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</si>
  <si>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</si>
  <si>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</si>
  <si>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</si>
  <si>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</si>
  <si>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</si>
  <si>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</si>
  <si>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</si>
  <si>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</si>
  <si>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</si>
  <si>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</si>
  <si>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</si>
  <si>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</si>
  <si>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</si>
  <si>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</si>
  <si>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</si>
  <si>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</si>
  <si>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</si>
  <si>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</si>
  <si>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</si>
  <si>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</si>
  <si>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</si>
  <si>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</si>
  <si>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</si>
  <si>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</si>
  <si>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</si>
  <si>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</si>
  <si>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</si>
  <si>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</si>
  <si>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</si>
  <si>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</si>
  <si>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</si>
  <si>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</si>
  <si>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</si>
  <si>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</si>
  <si>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</si>
  <si>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</si>
  <si>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</si>
  <si>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</si>
  <si>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</si>
  <si>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</si>
  <si>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</si>
  <si>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</si>
  <si>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</si>
  <si>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</si>
  <si>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</si>
  <si>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</si>
  <si>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</si>
  <si>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</si>
  <si>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</si>
  <si>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</si>
  <si>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</si>
  <si>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</si>
  <si>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</si>
  <si>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</si>
  <si>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</si>
  <si>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</si>
  <si>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</si>
  <si>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</si>
  <si>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</si>
  <si>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</si>
  <si>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</si>
  <si>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</si>
  <si>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</si>
  <si>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</si>
  <si>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</si>
  <si>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</si>
  <si>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</si>
  <si>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</si>
  <si>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</si>
  <si>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</si>
  <si>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</si>
  <si>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</si>
  <si>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</si>
  <si>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</si>
  <si>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</si>
  <si>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</si>
  <si>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</si>
  <si>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</si>
  <si>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</si>
  <si>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</si>
  <si>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</si>
  <si>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</si>
  <si>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</si>
  <si>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</si>
  <si>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</si>
  <si>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</si>
  <si>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</si>
  <si>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</si>
  <si>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</si>
  <si>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</si>
  <si>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</si>
  <si>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</si>
  <si>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</si>
  <si>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</si>
  <si>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</si>
  <si>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</si>
  <si>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</si>
  <si>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</si>
  <si>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</si>
  <si>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</si>
  <si>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</si>
  <si>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</si>
  <si>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</si>
  <si>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</si>
  <si>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</si>
  <si>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</si>
  <si>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</si>
  <si>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</si>
  <si>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</si>
  <si>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</si>
  <si>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</si>
  <si>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</si>
  <si>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</si>
  <si>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</si>
  <si>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</si>
  <si>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</si>
  <si>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</si>
  <si>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</si>
  <si>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</si>
  <si>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</si>
  <si>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</si>
  <si>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</si>
  <si>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</si>
  <si>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</si>
  <si>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</si>
  <si>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</si>
  <si>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</si>
  <si>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</si>
  <si>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</si>
  <si>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</si>
  <si>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</si>
  <si>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</si>
  <si>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</si>
  <si>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</si>
  <si>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</si>
  <si>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</si>
  <si>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</si>
  <si>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</si>
  <si>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</si>
  <si>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</si>
  <si>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</si>
  <si>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</si>
  <si>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</si>
  <si>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</si>
  <si>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</si>
  <si>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</si>
  <si>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</si>
  <si>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</si>
  <si>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</si>
  <si>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</si>
  <si>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</si>
  <si>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</si>
  <si>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</si>
  <si>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</si>
  <si>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</si>
  <si>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</si>
  <si>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</si>
  <si>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</si>
  <si>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</si>
  <si>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</si>
  <si>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</si>
  <si>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</si>
  <si>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</si>
  <si>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</si>
  <si>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</si>
  <si>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</si>
  <si>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</si>
  <si>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</si>
  <si>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</si>
  <si>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</si>
  <si>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</si>
  <si>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</si>
  <si>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</si>
  <si>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</si>
  <si>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</si>
  <si>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</si>
  <si>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</si>
  <si>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</si>
  <si>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</si>
  <si>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</si>
  <si>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</si>
  <si>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</si>
  <si>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</si>
  <si>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</si>
  <si>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</si>
  <si>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</si>
  <si>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</si>
  <si>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</si>
  <si>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</si>
  <si>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</si>
  <si>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</si>
  <si>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</si>
  <si>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</si>
  <si>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</si>
  <si>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</si>
  <si>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</si>
  <si>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</si>
  <si>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</si>
  <si>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</si>
  <si>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</si>
  <si>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</si>
  <si>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</si>
  <si>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</si>
  <si>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</si>
  <si>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</si>
  <si>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</si>
  <si>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</si>
  <si>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</si>
  <si>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</si>
  <si>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</si>
  <si>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</si>
  <si>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</si>
  <si>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</si>
  <si>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</si>
  <si>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</si>
  <si>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</si>
  <si>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</si>
  <si>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</si>
  <si>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</si>
  <si>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</si>
  <si>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</si>
  <si>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</si>
  <si>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</si>
  <si>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</si>
  <si>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</si>
  <si>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</si>
  <si>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</si>
  <si>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</si>
  <si>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</si>
  <si>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</si>
  <si>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</si>
  <si>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</si>
  <si>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</si>
  <si>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</si>
  <si>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</si>
  <si>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</si>
  <si>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</si>
  <si>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</si>
  <si>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</si>
  <si>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</si>
  <si>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</si>
  <si>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</si>
  <si>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</si>
  <si>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</si>
  <si>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</si>
  <si>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</si>
  <si>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</si>
  <si>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</si>
  <si>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</si>
  <si>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</si>
  <si>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</si>
  <si>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</si>
  <si>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</si>
  <si>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</si>
  <si>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</si>
  <si>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</si>
  <si>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</si>
  <si>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</si>
  <si>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</si>
  <si>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</si>
  <si>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</si>
  <si>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</si>
  <si>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</si>
  <si>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</si>
  <si>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</si>
  <si>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</si>
  <si>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</si>
  <si>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</si>
  <si>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</si>
  <si>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</si>
  <si>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</si>
  <si>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</si>
  <si>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</si>
  <si>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</si>
  <si>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</si>
  <si>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</si>
  <si>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</si>
  <si>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</si>
  <si>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</si>
  <si>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</si>
  <si>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</si>
  <si>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</si>
  <si>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</si>
  <si>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</si>
  <si>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</si>
  <si>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</si>
  <si>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</si>
  <si>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</si>
  <si>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</si>
  <si>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</si>
  <si>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</si>
  <si>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</si>
  <si>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</si>
  <si>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</si>
  <si>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</si>
  <si>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</si>
  <si>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</si>
  <si>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</si>
  <si>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</si>
  <si>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</si>
  <si>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</si>
  <si>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</si>
  <si>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</si>
  <si>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</si>
  <si>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</si>
  <si>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</si>
  <si>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</si>
  <si>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</si>
  <si>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</si>
  <si>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</si>
  <si>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</si>
  <si>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</si>
  <si>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</si>
  <si>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</si>
  <si>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</si>
  <si>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</si>
  <si>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</si>
  <si>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</si>
  <si>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</si>
  <si>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</si>
  <si>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</si>
  <si>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</si>
  <si>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</si>
  <si>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</si>
  <si>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</si>
  <si>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</si>
  <si>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</si>
  <si>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</si>
  <si>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</si>
  <si>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</si>
  <si>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</si>
  <si>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</si>
  <si>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</si>
  <si>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</si>
  <si>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</si>
  <si>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</si>
  <si>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</si>
  <si>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</si>
  <si>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</si>
  <si>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</si>
  <si>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</si>
  <si>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</si>
  <si>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</si>
  <si>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</si>
  <si>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</si>
  <si>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</si>
  <si>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</si>
  <si>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</si>
  <si>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</si>
  <si>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</si>
  <si>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</si>
  <si>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</si>
  <si>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</si>
  <si>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</si>
  <si>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</si>
  <si>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</si>
  <si>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</si>
  <si>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</si>
  <si>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</si>
  <si>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</si>
  <si>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</si>
  <si>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</si>
  <si>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</si>
  <si>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</si>
  <si>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</si>
  <si>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</si>
  <si>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</si>
  <si>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</si>
  <si>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</si>
  <si>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</si>
  <si>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</si>
  <si>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</si>
  <si>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</si>
  <si>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</si>
  <si>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</si>
  <si>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</si>
  <si>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</si>
  <si>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</si>
  <si>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</si>
  <si>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</si>
  <si>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</si>
  <si>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</si>
  <si>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</si>
  <si>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</si>
  <si>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</si>
  <si>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</si>
  <si>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</si>
  <si>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</si>
  <si>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</si>
  <si>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</si>
  <si>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</si>
  <si>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</si>
  <si>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</si>
  <si>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</si>
  <si>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</si>
  <si>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</si>
  <si>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</si>
  <si>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</si>
  <si>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</si>
  <si>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</si>
  <si>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</si>
  <si>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</si>
  <si>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</si>
  <si>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</si>
  <si>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</si>
  <si>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</si>
  <si>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</si>
  <si>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</si>
  <si>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</si>
  <si>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</si>
  <si>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</si>
  <si>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</si>
  <si>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</si>
  <si>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</si>
  <si>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</si>
  <si>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</si>
  <si>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</si>
  <si>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</si>
  <si>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</si>
  <si>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</si>
  <si>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</si>
  <si>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</si>
  <si>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</si>
  <si>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</si>
  <si>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</si>
  <si>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</si>
  <si>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</si>
  <si>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</si>
  <si>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</si>
  <si>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</si>
  <si>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</si>
  <si>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</si>
  <si>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</si>
  <si>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</si>
  <si>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</si>
  <si>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</si>
  <si>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</si>
  <si>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</si>
  <si>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</si>
  <si>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</si>
  <si>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</si>
  <si>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</si>
  <si>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</si>
  <si>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</si>
  <si>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</si>
  <si>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</si>
  <si>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</si>
  <si>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</si>
  <si>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</si>
  <si>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</si>
  <si>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</si>
  <si>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</si>
  <si>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</si>
  <si>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</si>
  <si>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</si>
  <si>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</si>
  <si>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</si>
  <si>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</si>
  <si>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</si>
  <si>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</si>
  <si>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</si>
  <si>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</si>
  <si>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</si>
  <si>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</si>
  <si>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</si>
  <si>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</si>
  <si>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</si>
  <si>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</si>
  <si>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</si>
  <si>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</si>
  <si>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</si>
  <si>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</si>
  <si>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</si>
  <si>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</si>
  <si>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</si>
  <si>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</si>
  <si>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</si>
  <si>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</si>
  <si>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</si>
  <si>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</si>
  <si>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</si>
  <si>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</si>
  <si>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</si>
  <si>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</si>
  <si>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</si>
  <si>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</si>
  <si>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</si>
  <si>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</si>
  <si>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</si>
  <si>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</si>
  <si>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</si>
  <si>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</si>
  <si>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</si>
  <si>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</si>
  <si>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</si>
  <si>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</si>
  <si>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</si>
  <si>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</si>
  <si>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</si>
  <si>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</si>
  <si>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</si>
  <si>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</si>
  <si>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</si>
  <si>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</si>
  <si>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</si>
  <si>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</si>
  <si>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</si>
  <si>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</si>
  <si>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</si>
  <si>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</si>
  <si>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</si>
  <si>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</si>
  <si>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</si>
  <si>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</si>
  <si>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</si>
  <si>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</si>
  <si>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</si>
  <si>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</si>
  <si>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</si>
  <si>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</si>
  <si>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</si>
  <si>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</si>
  <si>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</si>
  <si>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</si>
  <si>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</si>
  <si>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</si>
  <si>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</si>
  <si>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</si>
  <si>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</si>
  <si>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</si>
  <si>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</si>
  <si>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</si>
  <si>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</si>
  <si>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</si>
  <si>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</si>
  <si>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</si>
  <si>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</si>
  <si>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</si>
  <si>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</si>
  <si>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</si>
  <si>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</si>
  <si>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</si>
  <si>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</si>
  <si>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</si>
  <si>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</si>
  <si>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</si>
  <si>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</si>
  <si>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</si>
  <si>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</si>
  <si>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</si>
  <si>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</si>
  <si>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</si>
  <si>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</si>
  <si>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</si>
  <si>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</si>
  <si>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</si>
  <si>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</si>
  <si>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</si>
  <si>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</si>
  <si>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</si>
  <si>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</si>
  <si>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</si>
  <si>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</si>
  <si>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</si>
  <si>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</si>
  <si>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</si>
  <si>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</si>
  <si>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</si>
  <si>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</si>
  <si>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</si>
  <si>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</si>
  <si>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</si>
  <si>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</si>
  <si>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</si>
  <si>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</si>
  <si>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</si>
  <si>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</si>
  <si>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</si>
  <si>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</si>
  <si>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</si>
  <si>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</si>
  <si>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</si>
  <si>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</si>
  <si>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</si>
  <si>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</si>
  <si>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</si>
  <si>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</si>
  <si>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</si>
  <si>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</si>
  <si>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</si>
  <si>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</si>
  <si>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</si>
  <si>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</si>
  <si>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</si>
  <si>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</si>
  <si>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</si>
  <si>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</si>
  <si>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</si>
  <si>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</si>
  <si>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</si>
  <si>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</si>
  <si>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</si>
  <si>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</si>
  <si>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</si>
  <si>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</si>
  <si>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</si>
  <si>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</si>
  <si>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</si>
  <si>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</si>
  <si>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</si>
  <si>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</si>
  <si>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</si>
  <si>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</si>
  <si>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</si>
  <si>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</si>
  <si>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</si>
  <si>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</si>
  <si>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</si>
  <si>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</si>
  <si>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</si>
  <si>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</si>
  <si>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</si>
  <si>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</si>
  <si>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</si>
  <si>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</si>
  <si>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</si>
  <si>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</si>
  <si>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</si>
  <si>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</si>
  <si>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</si>
  <si>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</si>
  <si>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</si>
  <si>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</si>
  <si>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</si>
  <si>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</si>
  <si>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</si>
  <si>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</si>
  <si>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</si>
  <si>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</si>
  <si>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</si>
  <si>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</si>
  <si>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</si>
  <si>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</si>
  <si>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</si>
  <si>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</si>
  <si>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</si>
  <si>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</si>
  <si>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</si>
  <si>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</si>
  <si>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</si>
  <si>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</si>
  <si>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</si>
  <si>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</si>
  <si>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</si>
  <si>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</si>
  <si>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</si>
  <si>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</si>
  <si>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</si>
  <si>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</si>
  <si>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</si>
  <si>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</si>
  <si>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</si>
  <si>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</si>
  <si>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</si>
  <si>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</si>
  <si>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</si>
  <si>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</si>
  <si>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</si>
  <si>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</si>
  <si>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</si>
  <si>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</si>
  <si>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</si>
  <si>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</si>
  <si>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</si>
  <si>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</si>
  <si>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</si>
  <si>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</si>
  <si>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</si>
  <si>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</si>
  <si>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</si>
  <si>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</si>
  <si>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</si>
  <si>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</si>
  <si>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</si>
  <si>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</si>
  <si>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</si>
  <si>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</si>
  <si>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</si>
  <si>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</si>
  <si>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</si>
  <si>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</si>
  <si>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</si>
  <si>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</si>
  <si>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</si>
  <si>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</si>
  <si>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</si>
  <si>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</si>
  <si>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</si>
  <si>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</si>
  <si>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</si>
  <si>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</si>
  <si>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</si>
  <si>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</si>
  <si>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</si>
  <si>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</si>
  <si>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</si>
  <si>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</si>
  <si>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</si>
  <si>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</si>
  <si>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</si>
  <si>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</si>
  <si>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</si>
  <si>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</si>
  <si>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</si>
  <si>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</si>
  <si>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</si>
  <si>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</si>
  <si>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</si>
  <si>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</si>
  <si>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</si>
  <si>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</si>
  <si>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</si>
  <si>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</si>
  <si>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</si>
  <si>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</si>
  <si>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</si>
  <si>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</si>
  <si>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</si>
  <si>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</si>
  <si>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</si>
  <si>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</si>
  <si>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</si>
  <si>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</si>
  <si>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</si>
  <si>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</si>
  <si>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</si>
  <si>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</si>
  <si>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</si>
  <si>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</si>
  <si>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</si>
  <si>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</si>
  <si>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</si>
  <si>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</si>
  <si>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</si>
  <si>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</si>
  <si>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</si>
  <si>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</si>
  <si>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</si>
  <si>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</si>
  <si>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</si>
  <si>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</si>
  <si>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</si>
  <si>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</si>
  <si>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</si>
  <si>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</si>
  <si>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</si>
  <si>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</si>
  <si>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</si>
  <si>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</si>
  <si>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</si>
  <si>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</si>
  <si>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</si>
  <si>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</si>
  <si>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</si>
  <si>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</si>
  <si>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</si>
  <si>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</si>
  <si>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</si>
  <si>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</si>
  <si>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</si>
  <si>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</si>
  <si>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</si>
  <si>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</si>
  <si>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</si>
  <si>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</si>
  <si>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</si>
  <si>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</si>
  <si>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</si>
  <si>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</si>
  <si>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</si>
  <si>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</si>
  <si>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</si>
  <si>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</si>
  <si>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</si>
  <si>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</si>
  <si>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</si>
  <si>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</si>
  <si>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</si>
  <si>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</si>
  <si>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</si>
  <si>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</si>
  <si>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</si>
  <si>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</si>
  <si>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</si>
  <si>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</si>
  <si>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</si>
  <si>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</si>
  <si>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</si>
  <si>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</si>
  <si>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</si>
  <si>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</si>
  <si>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</si>
  <si>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</si>
  <si>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</si>
  <si>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</si>
  <si>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</si>
  <si>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</si>
  <si>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</si>
  <si>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</si>
  <si>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</si>
  <si>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</si>
  <si>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</si>
  <si>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</si>
  <si>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</si>
  <si>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</si>
  <si>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</si>
  <si>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</si>
  <si>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</si>
  <si>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</si>
  <si>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</si>
  <si>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</si>
  <si>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</si>
  <si>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</si>
  <si>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</si>
  <si>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</si>
  <si>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</si>
  <si>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</si>
  <si>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</si>
  <si>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</si>
  <si>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</si>
  <si>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</si>
  <si>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</si>
  <si>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</si>
  <si>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</si>
  <si>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</si>
  <si>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</si>
  <si>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</si>
  <si>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</si>
  <si>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</si>
  <si>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</si>
  <si>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</si>
  <si>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</si>
  <si>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</si>
  <si>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</si>
  <si>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</si>
  <si>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</si>
  <si>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</si>
  <si>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</si>
  <si>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</si>
  <si>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</si>
  <si>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</si>
  <si>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</si>
  <si>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</si>
  <si>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</si>
  <si>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</si>
  <si>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</si>
  <si>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</si>
  <si>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</si>
  <si>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</si>
  <si>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</si>
  <si>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</si>
  <si>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</si>
  <si>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</si>
  <si>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</si>
  <si>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</si>
  <si>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</si>
  <si>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</si>
  <si>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</si>
  <si>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</si>
  <si>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</si>
  <si>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</si>
  <si>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</si>
  <si>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</si>
  <si>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</si>
  <si>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</si>
  <si>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</si>
  <si>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</si>
  <si>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</si>
  <si>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</si>
  <si>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</si>
  <si>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</si>
  <si>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</si>
  <si>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</si>
  <si>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</si>
  <si>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</si>
  <si>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</si>
  <si>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</si>
  <si>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</si>
  <si>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</si>
  <si>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</si>
  <si>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</si>
  <si>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</si>
  <si>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</si>
  <si>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</si>
  <si>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</si>
  <si>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</si>
  <si>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</si>
  <si>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</si>
  <si>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</si>
  <si>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</si>
  <si>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</si>
  <si>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</si>
  <si>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</si>
  <si>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</si>
  <si>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</si>
  <si>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</si>
  <si>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</si>
  <si>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</si>
  <si>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</si>
  <si>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</si>
  <si>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</si>
  <si>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</si>
  <si>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</si>
  <si>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</si>
  <si>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</si>
  <si>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</si>
  <si>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</si>
  <si>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</si>
  <si>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</si>
  <si>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</si>
  <si>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</si>
  <si>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</si>
  <si>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</si>
  <si>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</si>
  <si>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</si>
  <si>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</si>
  <si>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</si>
  <si>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</si>
  <si>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</si>
  <si>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</si>
  <si>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</si>
  <si>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</si>
  <si>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</si>
  <si>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</si>
  <si>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</si>
  <si>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</si>
  <si>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</si>
  <si>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</si>
  <si>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</si>
  <si>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</si>
  <si>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</si>
  <si>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</si>
  <si>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</si>
  <si>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</si>
  <si>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</si>
  <si>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</si>
  <si>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</si>
  <si>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</si>
  <si>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</si>
  <si>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</si>
  <si>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</si>
  <si>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</si>
  <si>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</si>
  <si>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</si>
  <si>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</si>
  <si>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</si>
  <si>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</si>
  <si>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</si>
  <si>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</si>
  <si>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</si>
  <si>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</si>
  <si>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</si>
  <si>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</si>
  <si>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</si>
  <si>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</si>
  <si>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</si>
  <si>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</si>
  <si>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</si>
  <si>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</si>
  <si>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</si>
  <si>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</si>
  <si>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</si>
  <si>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</si>
  <si>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</si>
  <si>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</si>
  <si>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</si>
  <si>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</si>
  <si>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</si>
  <si>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</si>
  <si>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</si>
  <si>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</si>
  <si>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</si>
  <si>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</si>
  <si>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</si>
  <si>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</si>
  <si>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</si>
  <si>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</si>
  <si>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</si>
  <si>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</si>
  <si>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</si>
  <si>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</si>
  <si>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</si>
  <si>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</si>
  <si>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</si>
  <si>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</si>
  <si>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</si>
  <si>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</si>
  <si>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</si>
  <si>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</si>
  <si>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</si>
  <si>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</si>
  <si>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</si>
  <si>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</si>
  <si>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</si>
  <si>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</si>
  <si>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</si>
  <si>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</si>
  <si>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</si>
  <si>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</si>
  <si>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</si>
  <si>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</si>
  <si>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</si>
  <si>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</si>
  <si>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</si>
  <si>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</si>
  <si>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</si>
  <si>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</si>
  <si>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</si>
  <si>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</si>
  <si>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</si>
  <si>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</si>
  <si>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</si>
  <si>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</si>
  <si>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</si>
  <si>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</si>
  <si>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</si>
  <si>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</si>
  <si>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</si>
  <si>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</si>
  <si>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</si>
  <si>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</si>
  <si>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</si>
  <si>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</si>
  <si>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</si>
  <si>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</si>
  <si>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</si>
  <si>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</si>
  <si>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</si>
  <si>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</si>
  <si>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</si>
  <si>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</si>
  <si>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</si>
  <si>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</si>
  <si>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</si>
  <si>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</si>
  <si>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</si>
  <si>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</si>
  <si>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</si>
  <si>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</si>
  <si>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</si>
  <si>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</si>
  <si>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</si>
  <si>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</si>
  <si>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</si>
  <si>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</si>
  <si>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</si>
  <si>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</si>
  <si>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</si>
  <si>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</si>
  <si>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</si>
  <si>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</si>
  <si>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</si>
  <si>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</si>
  <si>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</si>
  <si>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</si>
  <si>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</si>
  <si>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</si>
  <si>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</si>
  <si>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</si>
  <si>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</si>
  <si>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</si>
  <si>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</si>
  <si>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</si>
  <si>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</si>
  <si>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</si>
  <si>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</si>
  <si>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</si>
  <si>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</si>
  <si>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</si>
  <si>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</si>
  <si>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</si>
  <si>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</si>
  <si>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</si>
  <si>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</si>
  <si>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</si>
  <si>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</si>
  <si>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</si>
  <si>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</si>
  <si>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</si>
  <si>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</si>
  <si>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</si>
  <si>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</si>
  <si>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</si>
  <si>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</si>
  <si>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</si>
  <si>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</si>
  <si>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</si>
  <si>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</si>
  <si>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</si>
  <si>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</si>
  <si>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</si>
  <si>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</si>
  <si>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</si>
  <si>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</si>
  <si>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</si>
  <si>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</si>
  <si>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</si>
  <si>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</si>
  <si>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</si>
  <si>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</si>
  <si>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</si>
  <si>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</si>
  <si>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</si>
  <si>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</si>
  <si>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</si>
  <si>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</si>
  <si>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</si>
  <si>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</si>
  <si>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</si>
  <si>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</si>
  <si>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</si>
  <si>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</si>
  <si>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</si>
  <si>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</si>
  <si>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</si>
  <si>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</si>
  <si>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</si>
  <si>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</si>
  <si>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</si>
  <si>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</si>
  <si>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</si>
  <si>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</si>
  <si>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</si>
  <si>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</si>
  <si>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</si>
  <si>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</si>
  <si>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</si>
  <si>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</si>
  <si>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</si>
  <si>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</si>
  <si>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</si>
  <si>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</si>
  <si>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</si>
  <si>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</si>
  <si>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</si>
  <si>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</si>
  <si>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</si>
  <si>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</si>
  <si>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</si>
  <si>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</si>
  <si>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</si>
  <si>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</si>
  <si>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</si>
  <si>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</si>
  <si>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</si>
  <si>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</si>
  <si>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</si>
  <si>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</si>
  <si>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</si>
  <si>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</si>
  <si>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</si>
  <si>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</si>
  <si>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</si>
  <si>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</si>
  <si>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</si>
  <si>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</si>
  <si>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</si>
  <si>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</si>
  <si>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</si>
  <si>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</si>
  <si>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</si>
  <si>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</si>
  <si>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</si>
  <si>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</si>
  <si>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</si>
  <si>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</si>
  <si>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</si>
  <si>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</si>
  <si>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</si>
  <si>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</si>
  <si>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</si>
  <si>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</si>
  <si>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</si>
  <si>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</si>
  <si>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</si>
  <si>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</si>
  <si>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</si>
  <si>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</si>
  <si>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</si>
  <si>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</si>
  <si>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</si>
  <si>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</si>
  <si>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</si>
  <si>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</si>
  <si>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</si>
  <si>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</si>
  <si>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</si>
  <si>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</si>
  <si>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</si>
  <si>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</si>
  <si>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</si>
  <si>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</si>
  <si>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</si>
  <si>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</si>
  <si>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</si>
  <si>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</si>
  <si>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</si>
  <si>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</si>
  <si>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</si>
  <si>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</si>
  <si>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</si>
  <si>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</si>
  <si>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</si>
  <si>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</si>
  <si>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</si>
  <si>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</si>
  <si>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</si>
  <si>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</si>
  <si>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</si>
  <si>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</si>
  <si>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</si>
  <si>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</si>
  <si>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</si>
  <si>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</si>
  <si>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</si>
  <si>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</si>
  <si>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</si>
  <si>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</si>
  <si>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</si>
  <si>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</si>
  <si>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</si>
  <si>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</si>
  <si>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</si>
  <si>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</si>
  <si>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</si>
  <si>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</si>
  <si>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</si>
  <si>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</si>
  <si>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</si>
  <si>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</si>
  <si>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</si>
  <si>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</si>
  <si>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</si>
  <si>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</si>
  <si>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</si>
  <si>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</si>
  <si>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</si>
  <si>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</si>
  <si>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</si>
  <si>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</si>
  <si>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</si>
  <si>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</si>
  <si>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</si>
  <si>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</si>
  <si>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</si>
  <si>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</si>
  <si>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</si>
  <si>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</si>
  <si>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</si>
  <si>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</si>
  <si>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</si>
  <si>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</si>
  <si>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</si>
  <si>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</si>
  <si>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</si>
  <si>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</si>
  <si>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</si>
  <si>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</si>
  <si>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</si>
  <si>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</si>
  <si>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</si>
  <si>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</si>
  <si>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</si>
  <si>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</si>
  <si>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</si>
  <si>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</si>
  <si>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</si>
  <si>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</si>
  <si>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</si>
  <si>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</si>
  <si>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</si>
  <si>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</si>
  <si>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</si>
  <si>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</si>
  <si>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</si>
  <si>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</si>
  <si>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</si>
  <si>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</si>
  <si>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</si>
  <si>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</si>
  <si>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</si>
  <si>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</si>
  <si>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</si>
  <si>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</si>
  <si>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</si>
  <si>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</si>
  <si>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</si>
  <si>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</si>
  <si>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</si>
  <si>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</si>
  <si>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</si>
  <si>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</si>
  <si>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</si>
  <si>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</si>
  <si>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</si>
  <si>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</si>
  <si>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</si>
  <si>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</si>
  <si>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</si>
  <si>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</si>
  <si>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</si>
  <si>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</si>
  <si>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</si>
  <si>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</si>
  <si>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</si>
  <si>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</si>
  <si>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</si>
  <si>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</si>
  <si>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</si>
  <si>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</si>
  <si>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</si>
  <si>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</si>
  <si>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</si>
  <si>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</si>
  <si>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</si>
  <si>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</si>
  <si>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</si>
  <si>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</si>
  <si>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</si>
  <si>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</si>
  <si>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</si>
  <si>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</si>
  <si>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</si>
  <si>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</si>
  <si>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</si>
  <si>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</si>
  <si>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</si>
  <si>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</si>
  <si>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</si>
  <si>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</si>
  <si>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</si>
  <si>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</si>
  <si>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</si>
  <si>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</si>
  <si>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</si>
  <si>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</si>
  <si>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</si>
  <si>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</si>
  <si>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</si>
  <si>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</si>
  <si>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</si>
  <si>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</si>
  <si>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</si>
  <si>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</si>
  <si>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</si>
  <si>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</si>
  <si>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</si>
  <si>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</si>
  <si>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</si>
  <si>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</si>
  <si>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</si>
  <si>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</si>
  <si>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</si>
  <si>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</si>
  <si>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</si>
  <si>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</si>
  <si>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</si>
  <si>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</si>
  <si>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</si>
  <si>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</si>
  <si>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</si>
  <si>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</si>
  <si>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</si>
  <si>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</si>
  <si>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</si>
  <si>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</si>
  <si>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</si>
  <si>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</si>
  <si>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</si>
  <si>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</si>
  <si>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</si>
  <si>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</si>
  <si>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</si>
  <si>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</si>
  <si>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</si>
  <si>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</si>
  <si>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</si>
  <si>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</si>
  <si>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</si>
  <si>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</si>
  <si>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</si>
  <si>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</si>
  <si>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</si>
  <si>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</si>
  <si>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</si>
  <si>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</si>
  <si>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</si>
  <si>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</si>
  <si>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</si>
  <si>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</si>
  <si>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</si>
  <si>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</si>
  <si>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</si>
  <si>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</si>
  <si>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</si>
  <si>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</si>
  <si>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</si>
  <si>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</si>
  <si>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</si>
  <si>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</si>
  <si>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</si>
  <si>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</si>
  <si>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</si>
  <si>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</si>
  <si>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</si>
  <si>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</si>
  <si>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</si>
  <si>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</si>
  <si>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</si>
  <si>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</si>
  <si>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</si>
  <si>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</si>
  <si>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</si>
  <si>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</si>
  <si>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</si>
  <si>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</si>
  <si>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</si>
  <si>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</si>
  <si>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</si>
  <si>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</si>
  <si>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</si>
  <si>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</si>
  <si>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</si>
  <si>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</si>
  <si>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</si>
  <si>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</si>
  <si>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</si>
  <si>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</si>
  <si>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</si>
  <si>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</si>
  <si>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</si>
  <si>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</si>
  <si>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</si>
  <si>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</si>
  <si>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</si>
  <si>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</si>
  <si>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</si>
  <si>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</si>
  <si>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</si>
  <si>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</si>
  <si>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</si>
  <si>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</si>
  <si>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</si>
  <si>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</si>
  <si>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</si>
  <si>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</si>
  <si>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</si>
  <si>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</si>
  <si>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</si>
  <si>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</si>
  <si>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</si>
  <si>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</si>
  <si>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</si>
  <si>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</si>
  <si>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</si>
  <si>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</si>
  <si>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</si>
  <si>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</si>
  <si>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</si>
  <si>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</si>
  <si>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</si>
  <si>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</si>
  <si>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</si>
  <si>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</si>
  <si>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</si>
  <si>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</si>
  <si>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</si>
  <si>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</si>
  <si>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</si>
  <si>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</si>
  <si>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</si>
  <si>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</si>
  <si>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</si>
  <si>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</si>
  <si>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</si>
  <si>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</si>
  <si>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</si>
  <si>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</si>
  <si>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</si>
  <si>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</si>
  <si>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</si>
  <si>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</si>
  <si>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</si>
  <si>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</si>
  <si>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</si>
  <si>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</si>
  <si>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</si>
  <si>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</si>
  <si>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</si>
  <si>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</si>
  <si>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</si>
  <si>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</si>
  <si>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</si>
  <si>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</si>
  <si>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</si>
  <si>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</si>
  <si>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</si>
  <si>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</si>
  <si>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</si>
  <si>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</si>
  <si>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</si>
  <si>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</si>
  <si>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</si>
  <si>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</si>
  <si>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</si>
  <si>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</si>
  <si>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</si>
  <si>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</si>
  <si>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</si>
  <si>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</si>
  <si>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</si>
  <si>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</si>
  <si>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</si>
  <si>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</si>
  <si>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</si>
  <si>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</si>
  <si>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</si>
  <si>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</si>
  <si>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</si>
  <si>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</si>
  <si>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</si>
  <si>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</si>
  <si>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</si>
  <si>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</si>
  <si>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</si>
  <si>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</si>
  <si>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</si>
  <si>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</si>
  <si>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</si>
  <si>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</si>
  <si>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</si>
  <si>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</si>
  <si>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</si>
  <si>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</si>
  <si>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</si>
  <si>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</si>
  <si>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</si>
  <si>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</si>
  <si>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</si>
  <si>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</si>
  <si>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</si>
  <si>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</si>
  <si>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</si>
  <si>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</si>
  <si>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</si>
  <si>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</si>
  <si>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</si>
  <si>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</si>
  <si>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</si>
  <si>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</si>
  <si>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</si>
  <si>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</si>
  <si>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</si>
  <si>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</si>
  <si>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</si>
  <si>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</si>
  <si>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</si>
  <si>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</si>
  <si>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</si>
  <si>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</si>
  <si>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</si>
  <si>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</si>
  <si>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</si>
  <si>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</si>
  <si>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</si>
  <si>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</si>
  <si>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</si>
  <si>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</si>
  <si>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</si>
  <si>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</si>
  <si>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</si>
  <si>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</si>
  <si>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</si>
  <si>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</si>
  <si>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</si>
  <si>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</si>
  <si>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</si>
  <si>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</si>
  <si>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</si>
  <si>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</si>
  <si>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</si>
  <si>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</si>
  <si>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</si>
  <si>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</si>
  <si>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</si>
  <si>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</si>
  <si>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</si>
  <si>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</si>
  <si>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</si>
  <si>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</si>
  <si>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</si>
  <si>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</si>
  <si>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</si>
  <si>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</si>
  <si>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</si>
  <si>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</si>
  <si>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</si>
  <si>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</si>
  <si>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</si>
  <si>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</si>
  <si>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</si>
  <si>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</si>
  <si>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</si>
  <si>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</si>
  <si>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</si>
  <si>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</si>
  <si>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</si>
  <si>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</si>
  <si>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</si>
  <si>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</si>
  <si>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</si>
  <si>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</si>
  <si>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</si>
  <si>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</si>
  <si>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</si>
  <si>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</si>
  <si>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</si>
  <si>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</si>
  <si>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</si>
  <si>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</si>
  <si>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</si>
  <si>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</si>
  <si>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</si>
  <si>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</si>
  <si>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</si>
  <si>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</si>
  <si>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</si>
  <si>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</si>
  <si>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</si>
  <si>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</si>
  <si>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</si>
  <si>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</si>
  <si>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</si>
  <si>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</si>
  <si>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</si>
  <si>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</si>
  <si>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</si>
  <si>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</si>
  <si>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</si>
  <si>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</si>
  <si>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</si>
  <si>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</si>
  <si>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</si>
  <si>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</si>
  <si>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</si>
  <si>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</si>
  <si>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</si>
  <si>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</si>
  <si>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</si>
  <si>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</si>
  <si>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</si>
  <si>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</si>
  <si>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</si>
  <si>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</si>
  <si>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</si>
  <si>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</si>
  <si>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</si>
  <si>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</si>
  <si>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</si>
  <si>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</si>
  <si>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</si>
  <si>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</si>
  <si>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</si>
  <si>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</si>
  <si>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</si>
  <si>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</si>
  <si>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</si>
  <si>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</si>
  <si>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</si>
  <si>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</si>
  <si>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</si>
  <si>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</si>
  <si>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</si>
  <si>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</si>
  <si>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</si>
  <si>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</si>
  <si>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</si>
  <si>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</si>
  <si>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</si>
  <si>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</si>
  <si>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</si>
  <si>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</si>
  <si>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</si>
  <si>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</si>
  <si>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</si>
  <si>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</si>
  <si>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</si>
  <si>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</si>
  <si>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</si>
  <si>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</si>
  <si>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</si>
  <si>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</si>
  <si>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</si>
  <si>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</si>
  <si>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</si>
  <si>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</si>
  <si>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</si>
  <si>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</si>
  <si>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</si>
  <si>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</si>
  <si>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</si>
  <si>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</si>
  <si>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</si>
  <si>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</si>
  <si>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</si>
  <si>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</si>
  <si>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</si>
  <si>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</si>
  <si>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</si>
  <si>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</si>
  <si>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</si>
  <si>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</si>
  <si>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</si>
  <si>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</si>
  <si>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</si>
  <si>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</si>
  <si>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</si>
  <si>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</si>
  <si>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</si>
  <si>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</si>
  <si>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</si>
  <si>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</si>
  <si>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</si>
  <si>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</si>
  <si>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</si>
  <si>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</si>
  <si>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</si>
  <si>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</si>
  <si>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</si>
  <si>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</si>
  <si>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</si>
  <si>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</si>
  <si>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</si>
  <si>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</si>
  <si>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</si>
  <si>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</si>
  <si>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</si>
  <si>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</si>
  <si>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</si>
  <si>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</si>
  <si>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</si>
  <si>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</si>
  <si>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</si>
  <si>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</si>
  <si>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</si>
  <si>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</si>
  <si>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</si>
  <si>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</si>
  <si>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</si>
  <si>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</si>
  <si>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</si>
  <si>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</si>
  <si>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</si>
  <si>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</si>
  <si>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</si>
  <si>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</si>
  <si>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</si>
  <si>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</si>
  <si>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</si>
  <si>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</si>
  <si>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</si>
  <si>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</si>
  <si>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</si>
  <si>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</si>
  <si>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</si>
  <si>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</si>
  <si>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</si>
  <si>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</si>
  <si>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</si>
  <si>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</si>
  <si>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</si>
  <si>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</si>
  <si>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</si>
  <si>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</si>
  <si>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</si>
  <si>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</si>
  <si>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</si>
  <si>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</si>
  <si>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</si>
  <si>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</si>
  <si>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</si>
  <si>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</si>
  <si>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</si>
  <si>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</si>
  <si>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</si>
  <si>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</si>
  <si>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</si>
  <si>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</si>
  <si>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</si>
  <si>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</si>
  <si>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</si>
  <si>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</si>
  <si>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</si>
  <si>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</si>
  <si>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</si>
  <si>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</si>
  <si>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</si>
  <si>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</si>
  <si>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</si>
  <si>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</si>
  <si>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</si>
  <si>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</si>
  <si>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</si>
  <si>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</si>
  <si>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</si>
  <si>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</si>
  <si>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</si>
  <si>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</si>
  <si>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</si>
  <si>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</si>
  <si>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</si>
  <si>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</si>
  <si>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</si>
  <si>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</si>
  <si>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</si>
  <si>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</si>
  <si>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</si>
  <si>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</si>
  <si>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</si>
  <si>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</si>
  <si>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</si>
  <si>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</si>
  <si>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</si>
  <si>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</si>
  <si>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</si>
  <si>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</si>
  <si>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</si>
  <si>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</si>
  <si>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</si>
  <si>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</si>
  <si>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</si>
  <si>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</si>
  <si>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</si>
  <si>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</si>
  <si>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</si>
  <si>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</si>
  <si>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</si>
  <si>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</si>
  <si>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</si>
  <si>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</si>
  <si>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</si>
  <si>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</si>
  <si>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</si>
  <si>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</si>
  <si>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</si>
  <si>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</si>
  <si>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</si>
  <si>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</si>
  <si>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</si>
  <si>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</si>
  <si>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</si>
  <si>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</si>
  <si>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</si>
  <si>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</si>
  <si>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</si>
  <si>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</si>
  <si>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</si>
  <si>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</si>
  <si>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</si>
  <si>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</si>
  <si>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</si>
  <si>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</si>
  <si>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</si>
  <si>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</si>
  <si>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</si>
  <si>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</si>
  <si>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</si>
  <si>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</si>
  <si>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</si>
  <si>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</si>
  <si>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</si>
  <si>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</si>
  <si>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</si>
  <si>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</si>
  <si>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</si>
  <si>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</si>
  <si>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</si>
  <si>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</si>
  <si>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</si>
  <si>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</si>
  <si>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</si>
  <si>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</si>
  <si>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</si>
  <si>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</si>
  <si>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</si>
  <si>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</si>
  <si>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</si>
  <si>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</si>
  <si>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</si>
  <si>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</si>
  <si>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</si>
  <si>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</si>
  <si>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</si>
  <si>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</si>
  <si>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</si>
  <si>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</si>
  <si>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</si>
  <si>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</si>
  <si>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</si>
  <si>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</si>
  <si>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</si>
  <si>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</si>
  <si>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</si>
  <si>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</si>
  <si>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</si>
  <si>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</si>
  <si>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</si>
  <si>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</si>
  <si>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</si>
  <si>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</si>
  <si>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</si>
  <si>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</si>
  <si>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</si>
  <si>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</si>
  <si>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</si>
  <si>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</si>
  <si>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</si>
  <si>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</si>
  <si>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</si>
  <si>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</si>
  <si>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</si>
  <si>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</si>
  <si>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</si>
  <si>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</si>
  <si>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</si>
  <si>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</si>
  <si>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</si>
  <si>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</si>
  <si>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</si>
  <si>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</si>
  <si>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</si>
  <si>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</si>
  <si>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</si>
  <si>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</si>
  <si>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</si>
  <si>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</si>
  <si>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</si>
  <si>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</si>
  <si>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</si>
  <si>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</si>
  <si>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</si>
  <si>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</si>
  <si>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</si>
  <si>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</si>
  <si>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</si>
  <si>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</si>
  <si>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</si>
  <si>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</si>
  <si>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</si>
  <si>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</si>
  <si>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</si>
  <si>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</si>
  <si>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</si>
  <si>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</si>
  <si>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</si>
  <si>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</si>
  <si>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</si>
  <si>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</si>
  <si>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</si>
  <si>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</si>
  <si>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</si>
  <si>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</si>
  <si>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</si>
  <si>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</si>
  <si>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</si>
  <si>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</si>
  <si>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</si>
  <si>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</si>
  <si>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</si>
  <si>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</si>
  <si>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</si>
  <si>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</si>
  <si>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</si>
  <si>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</si>
  <si>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</si>
  <si>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</si>
  <si>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</si>
  <si>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</si>
  <si>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</si>
  <si>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</si>
  <si>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</si>
  <si>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</si>
  <si>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</si>
  <si>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</si>
  <si>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</si>
  <si>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</si>
  <si>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</si>
  <si>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</si>
  <si>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</si>
  <si>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</si>
  <si>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</si>
  <si>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</si>
  <si>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</si>
  <si>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</si>
  <si>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</si>
  <si>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</si>
  <si>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</si>
  <si>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</si>
  <si>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</si>
  <si>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</si>
  <si>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</si>
  <si>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</si>
  <si>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</si>
  <si>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</si>
  <si>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</si>
  <si>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</si>
  <si>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</si>
  <si>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</si>
  <si>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</si>
  <si>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</si>
  <si>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</si>
  <si>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</si>
  <si>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</si>
  <si>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</si>
  <si>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</si>
  <si>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</si>
  <si>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</si>
  <si>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</si>
  <si>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</si>
  <si>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</si>
  <si>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</si>
  <si>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</si>
  <si>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</si>
  <si>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</si>
  <si>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</si>
  <si>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</si>
  <si>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</si>
  <si>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</si>
  <si>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</si>
  <si>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</si>
  <si>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</si>
  <si>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</si>
  <si>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</si>
  <si>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</si>
  <si>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</si>
  <si>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</si>
  <si>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</si>
  <si>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</si>
  <si>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</si>
  <si>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</si>
  <si>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</si>
  <si>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</si>
  <si>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</si>
  <si>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</si>
  <si>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</si>
  <si>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</si>
  <si>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</si>
  <si>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</si>
  <si>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</si>
  <si>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</si>
  <si>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</si>
  <si>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</si>
  <si>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</si>
  <si>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</si>
  <si>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</si>
  <si>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</si>
  <si>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</si>
  <si>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</si>
  <si>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</si>
  <si>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</si>
  <si>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</si>
  <si>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</si>
  <si>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</si>
  <si>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</si>
  <si>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</si>
  <si>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</si>
  <si>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</si>
  <si>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</si>
  <si>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</si>
  <si>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</si>
  <si>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</si>
  <si>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</si>
  <si>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</si>
  <si>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</si>
  <si>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</si>
  <si>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</si>
  <si>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</si>
  <si>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</si>
  <si>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</si>
  <si>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</si>
  <si>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</si>
  <si>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</si>
  <si>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</si>
  <si>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</si>
  <si>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</si>
  <si>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</si>
  <si>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</si>
  <si>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</si>
  <si>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</si>
  <si>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</si>
  <si>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</si>
  <si>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</si>
  <si>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</si>
  <si>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</si>
  <si>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</si>
  <si>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</si>
  <si>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</si>
  <si>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</si>
  <si>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</si>
  <si>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</si>
  <si>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</si>
  <si>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</si>
  <si>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</si>
  <si>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</si>
  <si>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</si>
  <si>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</si>
  <si>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</si>
  <si>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</si>
  <si>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</si>
  <si>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</si>
  <si>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</si>
  <si>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</si>
  <si>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</si>
  <si>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</si>
  <si>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</si>
  <si>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</si>
  <si>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</si>
  <si>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</si>
  <si>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</si>
  <si>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</si>
  <si>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</si>
  <si>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</si>
  <si>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</si>
  <si>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</si>
  <si>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</si>
  <si>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</si>
  <si>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</si>
  <si>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</si>
  <si>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</si>
  <si>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</si>
  <si>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</si>
  <si>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</si>
  <si>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</si>
  <si>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</si>
  <si>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</si>
  <si>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</si>
  <si>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</si>
  <si>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</si>
  <si>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</si>
  <si>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</si>
  <si>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</si>
  <si>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</si>
  <si>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</si>
  <si>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</si>
  <si>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</si>
  <si>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</si>
  <si>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</si>
  <si>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</si>
  <si>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</si>
  <si>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</si>
  <si>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</si>
  <si>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</si>
  <si>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</si>
  <si>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</si>
  <si>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</si>
  <si>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</si>
  <si>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</si>
  <si>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</si>
  <si>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</si>
  <si>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</si>
  <si>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</si>
  <si>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</si>
  <si>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</si>
  <si>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</si>
  <si>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</si>
  <si>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</si>
  <si>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</si>
  <si>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</si>
  <si>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</si>
  <si>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</si>
  <si>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</si>
  <si>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</si>
  <si>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</si>
  <si>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</si>
  <si>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</si>
  <si>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</si>
  <si>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</si>
  <si>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</si>
  <si>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</si>
  <si>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</si>
  <si>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</si>
  <si>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</si>
  <si>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</si>
  <si>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</si>
  <si>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</si>
  <si>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</si>
  <si>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</si>
  <si>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</si>
  <si>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</si>
  <si>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</si>
  <si>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</si>
  <si>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</si>
  <si>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</si>
  <si>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</si>
  <si>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</si>
  <si>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</si>
  <si>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</si>
  <si>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</si>
  <si>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</si>
  <si>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</si>
  <si>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</si>
  <si>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</si>
  <si>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</si>
  <si>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</si>
  <si>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</si>
  <si>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</si>
  <si>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</si>
  <si>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</si>
  <si>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</si>
  <si>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</si>
  <si>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</si>
  <si>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</si>
  <si>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</si>
  <si>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</si>
  <si>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</si>
  <si>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</si>
  <si>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</si>
  <si>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</si>
  <si>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</si>
  <si>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</si>
  <si>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</si>
  <si>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</si>
  <si>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</si>
  <si>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</si>
  <si>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</si>
  <si>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</si>
  <si>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</si>
  <si>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</si>
  <si>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</si>
  <si>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</si>
  <si>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</si>
  <si>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</si>
  <si>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</si>
  <si>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</si>
  <si>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</si>
  <si>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</si>
  <si>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</si>
  <si>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</si>
  <si>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</si>
  <si>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</si>
  <si>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</si>
  <si>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</si>
  <si>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</si>
  <si>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</si>
  <si>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</si>
  <si>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</si>
  <si>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</si>
  <si>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</si>
  <si>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</si>
  <si>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</si>
  <si>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</si>
  <si>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</si>
  <si>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</si>
  <si>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</si>
  <si>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</si>
  <si>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</si>
  <si>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</si>
  <si>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</si>
  <si>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</si>
  <si>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</si>
  <si>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</si>
  <si>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</si>
  <si>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</si>
  <si>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</si>
  <si>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</si>
  <si>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</si>
  <si>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</si>
  <si>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</si>
  <si>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</si>
  <si>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</si>
  <si>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</si>
  <si>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</si>
  <si>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</si>
  <si>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</si>
  <si>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</si>
  <si>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</si>
  <si>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</si>
  <si>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</si>
  <si>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</si>
  <si>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</si>
  <si>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</si>
  <si>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</si>
  <si>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</si>
  <si>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</si>
  <si>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</si>
  <si>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</si>
  <si>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</si>
  <si>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</si>
  <si>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</si>
  <si>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</si>
  <si>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</si>
  <si>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</si>
  <si>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</si>
  <si>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</si>
  <si>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</si>
  <si>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</si>
  <si>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</si>
  <si>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</si>
  <si>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</si>
  <si>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</si>
  <si>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</si>
  <si>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</si>
  <si>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</si>
  <si>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</si>
  <si>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</si>
  <si>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</si>
  <si>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</si>
  <si>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</si>
  <si>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</si>
  <si>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</si>
  <si>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</si>
  <si>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</si>
  <si>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</si>
  <si>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</si>
  <si>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</si>
  <si>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</si>
  <si>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</si>
  <si>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</si>
  <si>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</si>
  <si>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</si>
  <si>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</si>
  <si>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</si>
  <si>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</si>
  <si>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</si>
  <si>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</si>
  <si>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</si>
  <si>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</si>
  <si>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</si>
  <si>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</si>
  <si>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</si>
  <si>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</si>
  <si>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</si>
  <si>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</si>
  <si>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</si>
  <si>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</si>
  <si>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</si>
  <si>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</si>
  <si>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</si>
  <si>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</si>
  <si>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</si>
  <si>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</si>
  <si>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</si>
  <si>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</si>
  <si>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</si>
  <si>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</si>
  <si>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</si>
  <si>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</si>
  <si>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</si>
  <si>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</si>
  <si>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</si>
  <si>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</si>
  <si>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</si>
  <si>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</si>
  <si>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</si>
  <si>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</si>
  <si>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</si>
  <si>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</si>
  <si>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</si>
  <si>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</si>
  <si>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</si>
  <si>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</si>
  <si>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</si>
  <si>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</si>
  <si>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</si>
  <si>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</si>
  <si>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</si>
  <si>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</si>
  <si>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</si>
  <si>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</si>
  <si>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</si>
  <si>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</si>
  <si>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</si>
  <si>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</si>
  <si>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</si>
  <si>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</si>
  <si>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</si>
  <si>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</si>
  <si>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</si>
  <si>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</si>
  <si>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</si>
  <si>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</si>
  <si>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</si>
  <si>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</si>
  <si>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</si>
  <si>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</si>
  <si>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</si>
  <si>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</si>
  <si>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</si>
  <si>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</si>
  <si>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</si>
  <si>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</si>
  <si>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</si>
  <si>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</si>
  <si>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</si>
  <si>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</si>
  <si>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</si>
  <si>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</si>
  <si>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</si>
  <si>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</si>
  <si>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</si>
  <si>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</si>
  <si>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</si>
  <si>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</si>
  <si>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</si>
  <si>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</si>
  <si>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</si>
  <si>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</si>
  <si>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</si>
  <si>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</si>
  <si>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</si>
  <si>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</si>
  <si>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</si>
  <si>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</si>
  <si>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</si>
  <si>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</si>
  <si>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</si>
  <si>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</si>
  <si>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</si>
  <si>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</si>
  <si>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</si>
  <si>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</si>
  <si>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</si>
  <si>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</si>
  <si>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</si>
  <si>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</si>
  <si>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</si>
  <si>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</si>
  <si>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</si>
  <si>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</si>
  <si>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</si>
  <si>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</si>
  <si>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</si>
  <si>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</si>
  <si>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</si>
  <si>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</si>
  <si>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</si>
  <si>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</si>
  <si>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</si>
  <si>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</si>
  <si>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</si>
  <si>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</si>
  <si>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</si>
  <si>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</si>
  <si>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</si>
  <si>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</si>
  <si>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</si>
  <si>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</si>
  <si>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</si>
  <si>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</si>
  <si>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</si>
  <si>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</si>
  <si>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</si>
  <si>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</si>
  <si>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</si>
  <si>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</si>
  <si>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</si>
  <si>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</si>
  <si>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</si>
  <si>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</si>
  <si>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</si>
  <si>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</si>
  <si>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</si>
  <si>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</si>
  <si>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</si>
  <si>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</si>
  <si>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</si>
  <si>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</si>
  <si>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</si>
  <si>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</si>
  <si>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</si>
  <si>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</si>
  <si>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</si>
  <si>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</si>
  <si>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</si>
  <si>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</si>
  <si>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</si>
  <si>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</si>
  <si>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</si>
  <si>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</si>
  <si>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</si>
  <si>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</si>
  <si>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</si>
  <si>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</si>
  <si>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</si>
  <si>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</si>
  <si>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</si>
  <si>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</si>
  <si>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</si>
  <si>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</si>
  <si>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</si>
  <si>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</si>
  <si>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</si>
  <si>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</si>
  <si>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</si>
  <si>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</si>
  <si>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</si>
  <si>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</si>
  <si>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</si>
  <si>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</si>
  <si>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</si>
  <si>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</si>
  <si>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</si>
  <si>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</si>
  <si>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</si>
  <si>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</si>
  <si>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</si>
  <si>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</si>
  <si>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</si>
  <si>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</si>
  <si>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</si>
  <si>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</si>
  <si>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</si>
  <si>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</si>
  <si>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</si>
  <si>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</si>
  <si>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</si>
  <si>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</si>
  <si>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</si>
  <si>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</si>
  <si>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</si>
  <si>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</si>
  <si>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</si>
  <si>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</si>
  <si>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</si>
  <si>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</si>
  <si>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</si>
  <si>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</si>
  <si>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</si>
  <si>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</si>
  <si>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</si>
  <si>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</si>
  <si>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</si>
  <si>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</si>
  <si>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</si>
  <si>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</si>
  <si>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</si>
  <si>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</si>
  <si>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</si>
  <si>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</si>
  <si>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</si>
  <si>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</si>
  <si>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</si>
  <si>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</si>
  <si>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</si>
  <si>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</si>
  <si>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</si>
  <si>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</si>
  <si>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</si>
  <si>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</si>
  <si>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</si>
  <si>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</si>
  <si>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</si>
  <si>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</si>
  <si>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</si>
  <si>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</si>
  <si>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</si>
  <si>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</si>
  <si>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</si>
  <si>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</si>
  <si>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</si>
  <si>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</si>
  <si>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</si>
  <si>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</si>
  <si>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</si>
  <si>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</si>
  <si>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</si>
  <si>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</si>
  <si>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</si>
  <si>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</si>
  <si>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</si>
  <si>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</si>
  <si>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</si>
  <si>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</si>
  <si>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</si>
  <si>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</si>
  <si>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</si>
  <si>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</si>
  <si>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</si>
  <si>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</si>
  <si>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</si>
  <si>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</si>
  <si>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</si>
  <si>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</si>
  <si>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</si>
  <si>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</si>
  <si>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</si>
  <si>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</si>
  <si>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</si>
  <si>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</si>
  <si>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</si>
  <si>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</si>
  <si>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</si>
  <si>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</si>
  <si>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</si>
  <si>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</si>
  <si>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</si>
  <si>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</si>
  <si>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</si>
  <si>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</si>
  <si>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</si>
  <si>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</si>
  <si>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</si>
  <si>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</si>
  <si>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</si>
  <si>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</si>
  <si>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</si>
  <si>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</si>
  <si>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</si>
  <si>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</si>
  <si>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</si>
  <si>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</si>
  <si>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</si>
  <si>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</si>
  <si>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</si>
  <si>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</si>
  <si>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</si>
  <si>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</si>
  <si>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</si>
  <si>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</si>
  <si>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</si>
  <si>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</si>
  <si>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</si>
  <si>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</si>
  <si>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</si>
  <si>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</si>
  <si>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</si>
  <si>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</si>
  <si>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</si>
  <si>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</si>
  <si>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</si>
  <si>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</si>
  <si>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</si>
  <si>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</si>
  <si>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</si>
  <si>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</si>
  <si>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</si>
  <si>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</si>
  <si>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</si>
  <si>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</si>
  <si>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</si>
  <si>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</si>
  <si>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</si>
  <si>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</si>
  <si>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</si>
  <si>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</si>
  <si>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</si>
  <si>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</si>
  <si>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</si>
  <si>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</si>
  <si>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</si>
  <si>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</si>
  <si>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</si>
  <si>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</si>
  <si>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</si>
  <si>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</si>
  <si>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</si>
  <si>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</si>
  <si>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</si>
  <si>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</si>
  <si>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</si>
  <si>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</si>
  <si>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</si>
  <si>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</si>
  <si>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</si>
  <si>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</si>
  <si>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</si>
  <si>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</si>
  <si>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</si>
  <si>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</si>
  <si>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</si>
  <si>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</si>
  <si>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</si>
  <si>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</si>
  <si>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</si>
  <si>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</si>
  <si>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</si>
  <si>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</si>
  <si>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</si>
  <si>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</si>
  <si>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</si>
  <si>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</si>
  <si>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</si>
  <si>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</si>
  <si>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</si>
  <si>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</si>
  <si>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</si>
  <si>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</si>
  <si>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</si>
  <si>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</si>
  <si>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</si>
  <si>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</si>
  <si>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</si>
  <si>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</si>
  <si>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</si>
  <si>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</si>
  <si>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</si>
  <si>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</si>
  <si>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</si>
  <si>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</si>
  <si>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</si>
  <si>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</si>
  <si>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</si>
  <si>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</si>
  <si>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</si>
  <si>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</si>
  <si>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</si>
  <si>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</si>
  <si>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</si>
  <si>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</si>
  <si>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</si>
  <si>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</si>
  <si>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</si>
  <si>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</si>
  <si>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</si>
  <si>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</si>
  <si>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</si>
  <si>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</si>
  <si>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</si>
  <si>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</si>
  <si>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</si>
  <si>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</si>
  <si>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</si>
  <si>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</si>
  <si>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</si>
  <si>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</si>
  <si>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</si>
  <si>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</si>
  <si>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</si>
  <si>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</si>
  <si>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</si>
  <si>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</si>
  <si>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</si>
  <si>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</si>
  <si>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</si>
  <si>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</si>
  <si>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</si>
  <si>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</si>
  <si>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</si>
  <si>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</si>
  <si>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</si>
  <si>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</si>
  <si>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</si>
  <si>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</si>
  <si>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</si>
  <si>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</si>
  <si>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</si>
  <si>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</si>
  <si>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</si>
  <si>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</si>
  <si>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</si>
  <si>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</si>
  <si>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</si>
  <si>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</si>
  <si>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</si>
  <si>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</si>
  <si>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</si>
  <si>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</si>
  <si>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</si>
  <si>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</si>
  <si>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</si>
  <si>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</si>
  <si>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</si>
  <si>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</si>
  <si>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</si>
  <si>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</si>
  <si>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</si>
  <si>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</si>
  <si>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</si>
  <si>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</si>
  <si>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</si>
  <si>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</si>
  <si>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</si>
  <si>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</si>
  <si>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</si>
  <si>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</si>
  <si>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</si>
  <si>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</si>
  <si>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</si>
  <si>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</si>
  <si>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</si>
  <si>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</si>
  <si>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</si>
  <si>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</si>
  <si>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</si>
  <si>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</si>
  <si>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</si>
  <si>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</si>
  <si>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</si>
  <si>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</si>
  <si>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</si>
  <si>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</si>
  <si>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</si>
  <si>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</si>
  <si>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</si>
  <si>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</si>
  <si>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</si>
  <si>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</si>
  <si>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</si>
  <si>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</si>
  <si>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</si>
  <si>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</si>
  <si>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</si>
  <si>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</si>
  <si>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</si>
  <si>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</si>
  <si>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</si>
  <si>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</si>
  <si>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</si>
  <si>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</si>
  <si>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</si>
  <si>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</si>
  <si>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</si>
  <si>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</si>
  <si>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</si>
  <si>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</si>
  <si>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</si>
  <si>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</si>
  <si>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</si>
  <si>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</si>
  <si>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</si>
  <si>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</si>
  <si>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</si>
  <si>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</si>
  <si>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</si>
  <si>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</si>
  <si>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</si>
  <si>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</si>
  <si>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</si>
  <si>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</si>
  <si>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</si>
  <si>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</si>
  <si>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</si>
  <si>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</si>
  <si>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</si>
  <si>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</si>
  <si>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</si>
  <si>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</si>
  <si>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</si>
  <si>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</si>
  <si>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</si>
  <si>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</si>
  <si>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</si>
  <si>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</si>
  <si>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</si>
  <si>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</si>
  <si>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</si>
  <si>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</si>
  <si>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</si>
  <si>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</si>
  <si>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</si>
  <si>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</si>
  <si>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</si>
  <si>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</si>
  <si>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</si>
  <si>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</si>
  <si>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</si>
  <si>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</si>
  <si>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</si>
  <si>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</si>
  <si>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</si>
  <si>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</si>
  <si>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</si>
  <si>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</si>
  <si>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</si>
  <si>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</si>
  <si>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</si>
  <si>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</si>
  <si>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</si>
  <si>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</si>
  <si>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</si>
  <si>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</si>
  <si>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</si>
  <si>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</si>
  <si>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</si>
  <si>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</si>
  <si>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</si>
  <si>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</si>
  <si>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</si>
  <si>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</si>
  <si>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</si>
  <si>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</si>
  <si>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</si>
  <si>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</si>
  <si>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</si>
  <si>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</si>
  <si>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</si>
  <si>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</si>
  <si>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</si>
  <si>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</si>
  <si>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</si>
  <si>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</si>
  <si>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</si>
  <si>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</si>
  <si>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</si>
  <si>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</si>
  <si>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</si>
  <si>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</si>
  <si>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</si>
  <si>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</si>
  <si>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</si>
  <si>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</si>
  <si>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</si>
  <si>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</si>
  <si>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</si>
  <si>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</si>
  <si>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</si>
  <si>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</si>
  <si>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</si>
  <si>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</si>
  <si>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</si>
  <si>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</si>
  <si>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</si>
  <si>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</si>
  <si>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</si>
  <si>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</si>
  <si>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</si>
  <si>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</si>
  <si>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</si>
  <si>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</si>
  <si>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</si>
  <si>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</si>
  <si>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</si>
  <si>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</si>
  <si>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</si>
  <si>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</si>
  <si>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</si>
  <si>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</si>
  <si>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</si>
  <si>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</si>
  <si>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</si>
  <si>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</si>
  <si>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</si>
  <si>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</si>
  <si>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</si>
  <si>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</si>
  <si>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</si>
  <si>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</si>
  <si>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</si>
  <si>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</si>
  <si>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</si>
  <si>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</si>
  <si>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</si>
  <si>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</si>
  <si>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</si>
  <si>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</si>
  <si>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</si>
  <si>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</si>
  <si>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</si>
  <si>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</si>
  <si>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</si>
  <si>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</si>
  <si>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</si>
  <si>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</si>
  <si>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</si>
  <si>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</si>
  <si>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</si>
  <si>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</si>
  <si>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</si>
  <si>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</si>
  <si>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</si>
  <si>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</si>
  <si>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</si>
  <si>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</si>
  <si>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</si>
  <si>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</si>
  <si>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</si>
  <si>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</si>
  <si>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</si>
  <si>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</si>
  <si>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</si>
  <si>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</si>
  <si>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</si>
  <si>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</si>
  <si>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</si>
  <si>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</si>
  <si>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</si>
  <si>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</si>
  <si>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</si>
  <si>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</si>
  <si>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</si>
  <si>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</si>
  <si>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</si>
  <si>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</si>
  <si>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</si>
  <si>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</si>
  <si>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</si>
  <si>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</si>
  <si>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</si>
  <si>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</si>
  <si>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</si>
  <si>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</si>
  <si>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</si>
  <si>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</si>
  <si>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</si>
  <si>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</si>
  <si>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</si>
  <si>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</si>
  <si>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</si>
  <si>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</si>
  <si>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</si>
  <si>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</si>
  <si>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</si>
  <si>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</si>
  <si>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</si>
  <si>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</si>
  <si>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</si>
  <si>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</si>
  <si>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</si>
  <si>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</si>
  <si>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</si>
  <si>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</si>
  <si>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</si>
  <si>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</si>
  <si>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</si>
  <si>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</si>
  <si>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</si>
  <si>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</si>
  <si>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</si>
  <si>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</si>
  <si>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</si>
  <si>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</si>
  <si>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</si>
  <si>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</si>
  <si>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</si>
  <si>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</si>
  <si>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</si>
  <si>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</si>
  <si>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</si>
  <si>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</si>
  <si>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</si>
  <si>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</si>
  <si>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</si>
  <si>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</si>
  <si>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</si>
  <si>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</si>
  <si>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</si>
  <si>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</si>
  <si>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</si>
  <si>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</si>
  <si>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</si>
  <si>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</si>
  <si>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</si>
  <si>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</si>
  <si>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</si>
  <si>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</si>
  <si>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</si>
  <si>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</si>
  <si>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</si>
  <si>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</si>
  <si>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</si>
  <si>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</si>
  <si>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</si>
  <si>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</si>
  <si>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</si>
  <si>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</si>
  <si>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</si>
  <si>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</si>
  <si>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</si>
  <si>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</si>
  <si>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</si>
  <si>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</si>
  <si>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</si>
  <si>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</si>
  <si>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</si>
  <si>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</si>
  <si>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</si>
  <si>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</si>
  <si>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</si>
  <si>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</si>
  <si>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</si>
  <si>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</si>
  <si>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</si>
  <si>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</si>
  <si>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</si>
  <si>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</si>
  <si>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</si>
  <si>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</si>
  <si>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</si>
  <si>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</si>
  <si>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</si>
  <si>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</si>
  <si>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</si>
  <si>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</si>
  <si>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</si>
  <si>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</si>
  <si>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</si>
  <si>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</si>
  <si>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</si>
  <si>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</si>
  <si>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</si>
  <si>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</si>
  <si>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</si>
  <si>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</si>
  <si>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</si>
  <si>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</si>
  <si>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</si>
  <si>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</si>
  <si>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</si>
  <si>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</si>
  <si>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</si>
  <si>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</si>
  <si>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</si>
  <si>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</si>
  <si>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</si>
  <si>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</si>
  <si>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</si>
  <si>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</si>
  <si>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</si>
  <si>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</si>
  <si>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</si>
  <si>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</si>
  <si>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</si>
  <si>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</si>
  <si>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</si>
  <si>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</si>
  <si>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</si>
  <si>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</si>
  <si>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</si>
  <si>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</si>
  <si>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</si>
  <si>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</si>
  <si>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</si>
  <si>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</si>
  <si>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</si>
  <si>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</si>
  <si>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</si>
  <si>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</si>
  <si>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</si>
  <si>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</si>
  <si>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</si>
  <si>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</si>
  <si>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</si>
  <si>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</si>
  <si>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</si>
  <si>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</si>
  <si>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</si>
  <si>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</si>
  <si>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</si>
  <si>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</si>
  <si>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</si>
  <si>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</si>
  <si>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</si>
  <si>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</si>
  <si>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</si>
  <si>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</si>
  <si>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</si>
  <si>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</si>
  <si>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</si>
  <si>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</si>
  <si>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</si>
  <si>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</si>
  <si>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</si>
  <si>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</si>
  <si>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</si>
  <si>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</si>
  <si>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</si>
  <si>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</si>
  <si>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</si>
  <si>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</si>
  <si>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</si>
  <si>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</si>
  <si>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</si>
  <si>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</si>
  <si>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</si>
  <si>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</si>
  <si>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</si>
  <si>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</si>
  <si>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</si>
  <si>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</si>
  <si>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</si>
  <si>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</si>
  <si>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</si>
  <si>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</si>
  <si>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</si>
  <si>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</si>
  <si>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</si>
  <si>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</si>
  <si>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</si>
  <si>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</si>
  <si>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</si>
  <si>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</si>
  <si>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</si>
  <si>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</si>
  <si>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</si>
  <si>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</si>
  <si>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</si>
  <si>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</si>
  <si>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</si>
  <si>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</si>
  <si>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</si>
  <si>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</si>
  <si>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</si>
  <si>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</si>
  <si>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</si>
  <si>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</si>
  <si>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</si>
  <si>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</si>
  <si>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</si>
  <si>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</si>
  <si>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</si>
  <si>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</si>
  <si>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</si>
  <si>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</si>
  <si>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</si>
  <si>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</si>
  <si>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</si>
  <si>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</si>
  <si>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</si>
  <si>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</si>
  <si>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</si>
  <si>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</si>
  <si>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</si>
  <si>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</si>
  <si>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</si>
  <si>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</si>
  <si>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</si>
  <si>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</si>
  <si>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</si>
  <si>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</si>
  <si>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</si>
  <si>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</si>
  <si>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</si>
  <si>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</si>
  <si>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</si>
  <si>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</si>
  <si>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</si>
  <si>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</si>
  <si>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</si>
  <si>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</si>
  <si>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</si>
  <si>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</si>
  <si>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</si>
  <si>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</si>
  <si>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</si>
  <si>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</si>
  <si>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</si>
  <si>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</si>
  <si>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</si>
  <si>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</si>
  <si>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</si>
  <si>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</si>
  <si>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</si>
  <si>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</si>
  <si>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</si>
  <si>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</si>
  <si>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</si>
  <si>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</si>
  <si>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</si>
  <si>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</si>
  <si>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</si>
  <si>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</si>
  <si>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</si>
  <si>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</si>
  <si>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</si>
  <si>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</si>
  <si>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</si>
  <si>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</si>
  <si>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</si>
  <si>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</si>
  <si>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</si>
  <si>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</si>
  <si>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</si>
  <si>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</si>
  <si>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</si>
  <si>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</si>
  <si>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</si>
  <si>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</si>
  <si>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</si>
  <si>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</si>
  <si>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</si>
  <si>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</si>
  <si>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</si>
  <si>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</si>
  <si>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</si>
  <si>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</si>
  <si>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</si>
  <si>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</si>
  <si>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</si>
  <si>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</si>
  <si>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</si>
  <si>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</si>
  <si>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</si>
  <si>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</si>
  <si>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</si>
  <si>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</si>
  <si>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</si>
  <si>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</si>
  <si>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</si>
  <si>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</si>
  <si>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</si>
  <si>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</si>
  <si>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</si>
  <si>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</si>
  <si>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</si>
  <si>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</si>
  <si>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</si>
  <si>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</si>
  <si>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</si>
  <si>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</si>
  <si>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</si>
  <si>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</si>
  <si>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</si>
  <si>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</si>
  <si>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</si>
  <si>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</si>
  <si>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</si>
  <si>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</si>
  <si>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</si>
  <si>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</si>
  <si>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</si>
  <si>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</si>
  <si>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</si>
  <si>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</si>
  <si>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</si>
  <si>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</si>
  <si>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</si>
  <si>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</si>
  <si>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</si>
  <si>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</si>
  <si>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</si>
  <si>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</si>
  <si>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</si>
  <si>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</si>
  <si>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</si>
  <si>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</si>
  <si>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</si>
  <si>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</si>
  <si>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</si>
  <si>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</si>
  <si>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</si>
  <si>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</si>
  <si>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</si>
  <si>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</si>
  <si>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</si>
  <si>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</si>
  <si>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</si>
  <si>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</si>
  <si>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</si>
  <si>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</si>
  <si>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</si>
  <si>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</si>
  <si>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</si>
  <si>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</si>
  <si>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</si>
  <si>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</si>
  <si>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</si>
  <si>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</si>
  <si>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</si>
  <si>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</si>
  <si>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</si>
  <si>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</si>
  <si>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</si>
  <si>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</si>
  <si>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</si>
  <si>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</si>
  <si>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</si>
  <si>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</si>
  <si>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</si>
  <si>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</si>
  <si>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</si>
  <si>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</si>
  <si>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</si>
  <si>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</si>
  <si>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</si>
  <si>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</si>
  <si>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</si>
  <si>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</si>
  <si>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</si>
  <si>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</si>
  <si>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</si>
  <si>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</si>
  <si>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</si>
  <si>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</si>
  <si>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</si>
  <si>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</si>
  <si>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</si>
  <si>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</si>
  <si>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</si>
  <si>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</si>
  <si>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</si>
  <si>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</si>
  <si>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</si>
  <si>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</si>
  <si>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</si>
  <si>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</si>
  <si>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</si>
  <si>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</si>
  <si>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</si>
  <si>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</si>
  <si>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</si>
  <si>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</si>
  <si>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</si>
  <si>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</si>
  <si>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</si>
  <si>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</si>
  <si>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</si>
  <si>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</si>
  <si>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</si>
  <si>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</si>
  <si>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</si>
  <si>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</si>
  <si>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</si>
  <si>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</si>
  <si>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</si>
  <si>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</si>
  <si>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</si>
  <si>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</si>
  <si>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</si>
  <si>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</si>
  <si>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</si>
  <si>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</si>
  <si>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</si>
  <si>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</si>
  <si>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</si>
  <si>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</si>
  <si>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</si>
  <si>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</si>
  <si>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</si>
  <si>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</si>
  <si>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</si>
  <si>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</si>
  <si>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</si>
  <si>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</si>
  <si>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</si>
  <si>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</si>
  <si>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</si>
  <si>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</si>
  <si>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</si>
  <si>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</si>
  <si>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</si>
  <si>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</si>
  <si>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</si>
  <si>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</si>
  <si>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</si>
  <si>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</si>
  <si>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</si>
  <si>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</si>
  <si>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</si>
  <si>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</si>
  <si>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</si>
  <si>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</si>
  <si>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</si>
  <si>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</si>
  <si>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</si>
  <si>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</si>
  <si>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</si>
  <si>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</si>
  <si>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</si>
  <si>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</si>
  <si>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</si>
  <si>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</si>
  <si>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</si>
  <si>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</si>
  <si>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</si>
  <si>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</si>
  <si>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</si>
  <si>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</si>
  <si>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</si>
  <si>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</si>
  <si>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</si>
  <si>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</si>
  <si>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</si>
  <si>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</si>
  <si>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</si>
  <si>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</si>
  <si>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</si>
  <si>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</si>
  <si>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</si>
  <si>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</si>
  <si>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</si>
  <si>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</si>
  <si>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</si>
  <si>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</si>
  <si>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</si>
  <si>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</si>
  <si>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</si>
  <si>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</si>
  <si>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</si>
  <si>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</si>
  <si>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</si>
  <si>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</si>
  <si>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</si>
  <si>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</si>
  <si>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</si>
  <si>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</si>
  <si>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</si>
  <si>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</si>
  <si>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</si>
  <si>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</si>
  <si>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</si>
  <si>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</si>
  <si>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</si>
  <si>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</si>
  <si>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</si>
  <si>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</si>
  <si>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</si>
  <si>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</si>
  <si>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</si>
  <si>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</si>
  <si>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</si>
  <si>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</si>
  <si>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</si>
  <si>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</si>
  <si>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</si>
  <si>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</si>
  <si>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</si>
  <si>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</si>
  <si>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</si>
  <si>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</si>
  <si>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</si>
  <si>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</si>
  <si>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</si>
  <si>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</si>
  <si>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</si>
  <si>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</si>
  <si>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</si>
  <si>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</si>
  <si>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</si>
  <si>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</si>
  <si>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</si>
  <si>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</si>
  <si>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</si>
  <si>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</si>
  <si>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</si>
  <si>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</si>
  <si>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</si>
  <si>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</si>
  <si>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</si>
  <si>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</si>
  <si>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</si>
  <si>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</si>
  <si>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</si>
  <si>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</si>
  <si>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</si>
  <si>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</si>
  <si>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</si>
  <si>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</si>
  <si>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</si>
  <si>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</si>
  <si>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</si>
  <si>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</si>
  <si>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</si>
  <si>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</si>
  <si>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</si>
  <si>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</si>
  <si>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</si>
  <si>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</si>
  <si>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</si>
  <si>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</si>
  <si>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</si>
  <si>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</si>
  <si>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</si>
  <si>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</si>
  <si>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</si>
  <si>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</si>
  <si>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</si>
  <si>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</si>
  <si>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</si>
  <si>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</si>
  <si>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</si>
  <si>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</si>
  <si>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</si>
  <si>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</si>
  <si>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</si>
  <si>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</si>
  <si>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</si>
  <si>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</si>
  <si>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</si>
  <si>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</si>
  <si>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</si>
  <si>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</si>
  <si>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</si>
  <si>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</si>
  <si>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</si>
  <si>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</si>
  <si>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</si>
  <si>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</si>
  <si>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</si>
  <si>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</si>
  <si>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</si>
  <si>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</si>
  <si>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</si>
  <si>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</si>
  <si>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</si>
  <si>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</si>
  <si>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</si>
  <si>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</si>
  <si>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</si>
  <si>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</si>
  <si>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</si>
  <si>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</si>
  <si>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</si>
  <si>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</si>
  <si>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</si>
  <si>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</si>
  <si>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</si>
  <si>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</si>
  <si>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</si>
  <si>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</si>
  <si>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</si>
  <si>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</si>
  <si>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</si>
  <si>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</si>
  <si>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</si>
  <si>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</si>
  <si>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</si>
  <si>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</si>
  <si>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</si>
  <si>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</si>
  <si>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</si>
  <si>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</si>
  <si>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</si>
  <si>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</si>
  <si>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</si>
  <si>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</si>
  <si>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</si>
  <si>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</si>
  <si>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</si>
  <si>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</si>
  <si>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</si>
  <si>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</si>
  <si>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</si>
  <si>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</si>
  <si>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</si>
  <si>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</si>
  <si>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</si>
  <si>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</si>
  <si>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</si>
  <si>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</si>
  <si>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</si>
  <si>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</si>
  <si>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</si>
  <si>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</si>
  <si>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</si>
  <si>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</si>
  <si>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</si>
  <si>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</si>
  <si>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</si>
  <si>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</si>
  <si>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</si>
  <si>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</si>
  <si>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</si>
  <si>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</si>
  <si>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</si>
  <si>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</si>
  <si>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</si>
  <si>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</si>
  <si>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</si>
  <si>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</si>
  <si>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</si>
  <si>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</si>
  <si>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</si>
  <si>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</si>
  <si>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</si>
  <si>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</si>
  <si>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</si>
  <si>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</si>
  <si>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</si>
  <si>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</si>
  <si>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</si>
  <si>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</si>
  <si>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</si>
  <si>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</si>
  <si>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</si>
  <si>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</si>
  <si>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</si>
  <si>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</si>
  <si>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</si>
  <si>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</si>
  <si>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</si>
  <si>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</si>
  <si>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</si>
  <si>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</si>
  <si>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</si>
  <si>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</si>
  <si>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</si>
  <si>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</si>
  <si>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</si>
  <si>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</si>
  <si>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</si>
  <si>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</si>
  <si>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</si>
  <si>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</si>
  <si>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</si>
  <si>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</si>
  <si>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</si>
  <si>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</si>
  <si>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</si>
  <si>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</si>
  <si>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</si>
  <si>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</si>
  <si>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</si>
  <si>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</si>
  <si>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</si>
  <si>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</si>
  <si>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</si>
  <si>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</si>
  <si>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</si>
  <si>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</si>
  <si>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</si>
  <si>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</si>
  <si>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</si>
  <si>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</si>
  <si>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</si>
  <si>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</si>
  <si>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</si>
  <si>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</si>
  <si>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</si>
  <si>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</si>
  <si>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</si>
  <si>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</si>
  <si>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</si>
  <si>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</si>
  <si>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</si>
  <si>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</si>
  <si>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</si>
  <si>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</si>
  <si>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</si>
  <si>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</si>
  <si>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</si>
  <si>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</si>
  <si>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</si>
  <si>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</si>
  <si>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</si>
  <si>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</si>
  <si>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</si>
  <si>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</si>
  <si>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</si>
  <si>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</si>
  <si>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</si>
  <si>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</si>
  <si>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</si>
  <si>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</si>
  <si>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</si>
  <si>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</si>
  <si>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</si>
  <si>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</si>
  <si>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</si>
  <si>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</si>
  <si>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</si>
  <si>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</si>
  <si>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</si>
  <si>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</si>
  <si>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</si>
  <si>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</si>
  <si>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</si>
  <si>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</si>
  <si>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</si>
  <si>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</si>
  <si>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</si>
  <si>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</si>
  <si>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</si>
  <si>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</si>
  <si>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</si>
  <si>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</si>
  <si>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</si>
  <si>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</si>
  <si>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</si>
  <si>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</si>
  <si>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</si>
  <si>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</si>
  <si>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</si>
  <si>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</si>
  <si>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</si>
  <si>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</si>
  <si>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</si>
  <si>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</si>
  <si>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</si>
  <si>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</si>
  <si>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</si>
  <si>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</si>
  <si>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</si>
  <si>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</si>
  <si>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</si>
  <si>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</si>
  <si>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</si>
  <si>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</si>
  <si>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</si>
  <si>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</si>
  <si>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</si>
  <si>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</si>
  <si>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</si>
  <si>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</si>
  <si>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</si>
  <si>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</si>
  <si>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</si>
  <si>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</si>
  <si>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</si>
  <si>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</si>
  <si>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</si>
  <si>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</si>
  <si>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</si>
  <si>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</si>
  <si>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</si>
  <si>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</si>
  <si>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</si>
  <si>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</si>
  <si>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</si>
  <si>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</si>
  <si>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</si>
  <si>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</si>
  <si>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</si>
  <si>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</si>
  <si>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</si>
  <si>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</si>
  <si>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</si>
  <si>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</si>
  <si>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</si>
  <si>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</si>
  <si>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</si>
  <si>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</si>
  <si>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</si>
  <si>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</si>
  <si>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</si>
  <si>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</si>
  <si>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</si>
  <si>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</si>
  <si>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</si>
  <si>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</si>
  <si>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</si>
  <si>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</si>
  <si>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</si>
  <si>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</si>
  <si>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</si>
  <si>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</si>
  <si>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</si>
  <si>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</si>
  <si>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</si>
  <si>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</si>
  <si>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</si>
  <si>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</si>
  <si>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</si>
  <si>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</si>
  <si>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</si>
  <si>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</si>
  <si>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</si>
  <si>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</si>
  <si>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</si>
  <si>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</si>
  <si>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</si>
  <si>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</si>
  <si>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</si>
  <si>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</si>
  <si>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</si>
  <si>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</si>
  <si>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</si>
  <si>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</si>
  <si>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</si>
  <si>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</si>
  <si>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</si>
  <si>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</si>
  <si>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</si>
  <si>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</si>
  <si>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</si>
  <si>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</si>
  <si>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</si>
  <si>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</si>
  <si>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</si>
  <si>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</si>
  <si>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</si>
  <si>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</si>
  <si>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</si>
  <si>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</si>
  <si>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</si>
  <si>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</si>
  <si>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</si>
  <si>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</si>
  <si>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</si>
  <si>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</si>
  <si>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</si>
  <si>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</si>
  <si>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</si>
  <si>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</si>
  <si>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</si>
  <si>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</si>
  <si>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</si>
  <si>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</si>
  <si>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</si>
  <si>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</si>
  <si>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</si>
  <si>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</si>
  <si>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</si>
  <si>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</si>
  <si>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</si>
  <si>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</si>
  <si>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</si>
  <si>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</si>
  <si>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</si>
  <si>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</si>
  <si>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</si>
  <si>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</si>
  <si>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</si>
  <si>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</si>
  <si>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</si>
  <si>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</si>
  <si>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</si>
  <si>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</si>
  <si>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</si>
  <si>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</si>
  <si>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</si>
  <si>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</si>
  <si>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</si>
  <si>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</si>
  <si>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</si>
  <si>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</si>
  <si>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</si>
  <si>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</si>
  <si>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</si>
  <si>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</si>
  <si>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</si>
  <si>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</si>
  <si>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</si>
  <si>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</si>
  <si>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</si>
  <si>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</si>
  <si>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</si>
  <si>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</si>
  <si>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</si>
  <si>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</si>
  <si>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</si>
  <si>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</si>
  <si>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</si>
  <si>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</si>
  <si>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</si>
  <si>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</si>
  <si>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</si>
  <si>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</si>
  <si>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</si>
  <si>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</si>
  <si>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</si>
  <si>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</si>
  <si>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</si>
  <si>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</si>
  <si>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</si>
  <si>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</si>
  <si>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</si>
  <si>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</si>
  <si>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</si>
  <si>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</si>
  <si>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</si>
  <si>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</si>
  <si>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</si>
  <si>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</si>
  <si>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</si>
  <si>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</si>
  <si>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</si>
  <si>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</si>
  <si>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</si>
  <si>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</si>
  <si>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</si>
  <si>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</si>
  <si>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</si>
  <si>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</si>
  <si>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</si>
  <si>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</si>
  <si>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</si>
  <si>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</si>
  <si>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</si>
  <si>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</si>
  <si>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</si>
  <si>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</si>
  <si>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</si>
  <si>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</si>
  <si>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</si>
  <si>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</si>
  <si>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</si>
  <si>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</si>
  <si>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</si>
  <si>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</si>
  <si>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</si>
  <si>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</si>
  <si>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</si>
  <si>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</si>
  <si>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</si>
  <si>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</si>
  <si>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</si>
  <si>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</si>
  <si>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</si>
  <si>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</si>
  <si>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</si>
  <si>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</si>
  <si>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</si>
  <si>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</si>
  <si>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</si>
  <si>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</si>
  <si>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</si>
  <si>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</si>
  <si>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</si>
  <si>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</si>
  <si>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</si>
  <si>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</si>
  <si>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</si>
  <si>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</si>
  <si>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</si>
  <si>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</si>
  <si>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</si>
  <si>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</si>
  <si>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</si>
  <si>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</si>
  <si>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</si>
  <si>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</si>
  <si>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</si>
  <si>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</si>
  <si>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</si>
  <si>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</si>
  <si>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</si>
  <si>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</si>
  <si>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</si>
  <si>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</si>
  <si>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</si>
  <si>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</si>
  <si>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</si>
  <si>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</si>
  <si>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</si>
  <si>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</si>
  <si>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</si>
  <si>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</si>
  <si>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</si>
  <si>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</si>
  <si>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</si>
  <si>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</si>
  <si>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</si>
  <si>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</si>
  <si>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</si>
  <si>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</si>
  <si>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</si>
  <si>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</si>
  <si>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</si>
  <si>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</si>
  <si>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</si>
  <si>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</si>
  <si>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</si>
  <si>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</si>
  <si>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</si>
  <si>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</si>
  <si>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</si>
  <si>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</si>
  <si>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</si>
  <si>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</si>
  <si>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</si>
  <si>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</si>
  <si>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</si>
  <si>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</si>
  <si>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</si>
  <si>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</si>
  <si>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</si>
  <si>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</si>
  <si>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</si>
  <si>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</si>
  <si>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</si>
  <si>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</si>
  <si>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</si>
  <si>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</si>
  <si>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</si>
  <si>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</si>
  <si>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</si>
  <si>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</si>
  <si>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</si>
  <si>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</si>
  <si>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</si>
  <si>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</si>
  <si>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</si>
  <si>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</si>
  <si>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</si>
  <si>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</si>
  <si>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</si>
  <si>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</si>
  <si>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</si>
  <si>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</si>
  <si>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</si>
  <si>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</si>
  <si>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</si>
  <si>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</si>
  <si>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</si>
  <si>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</si>
  <si>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</si>
  <si>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</si>
  <si>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</si>
  <si>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</si>
  <si>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</si>
  <si>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</si>
  <si>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</si>
  <si>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</si>
  <si>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</si>
  <si>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</si>
  <si>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</si>
  <si>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</si>
  <si>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</si>
  <si>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</si>
  <si>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</si>
  <si>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</si>
  <si>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</si>
  <si>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</si>
  <si>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</si>
  <si>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</si>
  <si>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</si>
  <si>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</si>
  <si>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</si>
  <si>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</si>
  <si>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</si>
  <si>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</si>
  <si>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</si>
  <si>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</si>
  <si>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</si>
  <si>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</si>
  <si>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</si>
  <si>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</si>
  <si>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</si>
  <si>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</si>
  <si>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</si>
  <si>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</si>
  <si>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</si>
  <si>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</si>
  <si>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</si>
  <si>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</si>
  <si>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</si>
  <si>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</si>
  <si>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</si>
  <si>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</si>
  <si>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</si>
  <si>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</si>
  <si>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</si>
  <si>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</si>
  <si>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</si>
  <si>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</si>
  <si>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</si>
  <si>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</si>
  <si>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</si>
  <si>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</si>
  <si>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</si>
  <si>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</si>
  <si>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</si>
  <si>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</si>
  <si>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</si>
  <si>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</si>
  <si>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</si>
  <si>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</si>
  <si>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</si>
  <si>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</si>
  <si>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</si>
  <si>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</si>
  <si>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</si>
  <si>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</si>
  <si>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</si>
  <si>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</si>
  <si>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</si>
  <si>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</si>
  <si>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</si>
  <si>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</si>
  <si>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</si>
  <si>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</si>
  <si>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</si>
  <si>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</si>
  <si>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</si>
  <si>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</si>
  <si>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</si>
  <si>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</si>
  <si>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</si>
  <si>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</si>
  <si>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</si>
  <si>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</si>
  <si>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</si>
  <si>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</si>
  <si>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</si>
  <si>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</si>
  <si>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</si>
  <si>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</si>
  <si>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</si>
  <si>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</si>
  <si>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</si>
  <si>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</si>
  <si>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</si>
  <si>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</si>
  <si>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</si>
  <si>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</si>
  <si>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</si>
  <si>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</si>
  <si>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</si>
  <si>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</si>
  <si>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</si>
  <si>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</si>
  <si>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</si>
  <si>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</si>
  <si>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</si>
  <si>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</si>
  <si>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</si>
  <si>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</si>
  <si>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</si>
  <si>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</si>
  <si>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</si>
  <si>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</si>
  <si>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</si>
  <si>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</si>
  <si>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</si>
  <si>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</si>
  <si>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</si>
  <si>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</si>
  <si>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</si>
  <si>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</si>
  <si>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</si>
  <si>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</si>
  <si>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</si>
  <si>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</si>
  <si>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</si>
  <si>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</si>
  <si>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</si>
  <si>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</si>
  <si>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</si>
  <si>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</si>
  <si>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</si>
  <si>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</si>
  <si>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</si>
  <si>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</si>
  <si>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</si>
  <si>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</si>
  <si>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</si>
  <si>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</si>
  <si>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</si>
  <si>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</si>
  <si>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</si>
  <si>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</si>
  <si>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</si>
  <si>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</si>
  <si>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</si>
  <si>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</si>
  <si>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</si>
  <si>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</si>
  <si>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</si>
  <si>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</si>
  <si>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</si>
  <si>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</si>
  <si>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</si>
  <si>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</si>
  <si>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</si>
  <si>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</si>
  <si>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</si>
  <si>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</si>
  <si>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</si>
  <si>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</si>
  <si>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</si>
  <si>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</si>
  <si>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</si>
  <si>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</si>
  <si>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</si>
  <si>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</si>
  <si>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</si>
  <si>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</si>
  <si>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</si>
  <si>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</si>
  <si>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</si>
  <si>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</si>
  <si>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</si>
  <si>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</si>
  <si>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</si>
  <si>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</si>
  <si>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</si>
  <si>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</si>
  <si>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</si>
  <si>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</si>
  <si>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</si>
  <si>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</si>
  <si>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</si>
  <si>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</si>
  <si>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</si>
  <si>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</si>
  <si>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</si>
  <si>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</si>
  <si>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</si>
  <si>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</si>
  <si>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</si>
  <si>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</si>
  <si>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</si>
  <si>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</si>
  <si>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</si>
  <si>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</si>
  <si>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</si>
  <si>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</si>
  <si>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</si>
  <si>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</si>
  <si>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</si>
  <si>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</si>
  <si>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</si>
  <si>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</si>
  <si>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</si>
  <si>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</si>
  <si>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</si>
  <si>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</si>
  <si>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</si>
  <si>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</si>
  <si>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</si>
  <si>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</si>
  <si>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</si>
  <si>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</si>
  <si>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</si>
  <si>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</si>
  <si>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</si>
  <si>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</si>
  <si>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</si>
  <si>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</si>
  <si>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</si>
  <si>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</si>
  <si>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</si>
  <si>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</si>
  <si>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</si>
  <si>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</si>
  <si>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</si>
  <si>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</si>
  <si>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</si>
  <si>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</si>
  <si>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</si>
  <si>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</si>
  <si>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</si>
  <si>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</si>
  <si>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</si>
  <si>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</si>
  <si>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</si>
  <si>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</si>
  <si>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</si>
  <si>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</si>
  <si>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</si>
  <si>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</si>
  <si>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</si>
  <si>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</si>
  <si>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</si>
  <si>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</si>
  <si>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</si>
  <si>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</si>
  <si>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</si>
  <si>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</si>
  <si>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</si>
  <si>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</si>
  <si>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</si>
  <si>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</si>
  <si>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</si>
  <si>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</si>
  <si>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</si>
  <si>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</si>
  <si>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</si>
  <si>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</si>
  <si>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</si>
  <si>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</si>
  <si>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</si>
  <si>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</si>
  <si>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</si>
  <si>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</si>
  <si>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</si>
  <si>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</si>
  <si>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</si>
  <si>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</si>
  <si>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</si>
  <si>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</si>
  <si>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</si>
  <si>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</si>
  <si>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</si>
  <si>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</si>
  <si>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</si>
  <si>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</si>
  <si>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</si>
  <si>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</si>
  <si>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</si>
  <si>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</si>
  <si>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</si>
  <si>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</si>
  <si>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</si>
  <si>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</si>
  <si>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</si>
  <si>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</si>
  <si>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</si>
  <si>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</si>
  <si>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</si>
  <si>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</si>
  <si>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</si>
  <si>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</si>
  <si>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</si>
  <si>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</si>
  <si>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</si>
  <si>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</si>
  <si>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</si>
  <si>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</si>
  <si>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</si>
  <si>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</si>
  <si>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</si>
  <si>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</si>
  <si>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</si>
  <si>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</si>
  <si>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</si>
  <si>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</si>
  <si>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</si>
  <si>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</si>
  <si>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</si>
  <si>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</si>
  <si>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</si>
  <si>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</si>
  <si>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</si>
  <si>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</si>
  <si>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</si>
  <si>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</si>
  <si>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</si>
  <si>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</si>
  <si>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</si>
  <si>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</si>
  <si>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</si>
  <si>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</si>
  <si>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</si>
  <si>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</si>
  <si>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</si>
  <si>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</si>
  <si>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</si>
  <si>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</si>
  <si>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</si>
  <si>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</si>
  <si>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</si>
  <si>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</si>
  <si>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</si>
  <si>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</si>
  <si>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</si>
  <si>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</si>
  <si>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</si>
  <si>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</si>
  <si>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</si>
  <si>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</si>
  <si>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</si>
  <si>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</si>
  <si>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</si>
  <si>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</si>
  <si>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</si>
  <si>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</si>
  <si>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</si>
  <si>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</si>
  <si>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</si>
  <si>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</si>
  <si>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</si>
  <si>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</si>
  <si>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</si>
  <si>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</si>
  <si>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</si>
  <si>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</si>
  <si>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</si>
  <si>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</si>
  <si>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</si>
  <si>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</si>
  <si>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</si>
  <si>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</si>
  <si>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</si>
  <si>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</si>
  <si>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</si>
  <si>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</si>
  <si>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</si>
  <si>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</si>
  <si>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</si>
  <si>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</si>
  <si>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</si>
  <si>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</si>
  <si>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</si>
  <si>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</si>
  <si>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</si>
  <si>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</si>
  <si>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</si>
  <si>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</si>
  <si>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</si>
  <si>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</si>
  <si>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</si>
  <si>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</si>
  <si>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</si>
  <si>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</si>
  <si>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</si>
  <si>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</si>
  <si>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</si>
  <si>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</si>
  <si>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</si>
  <si>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</si>
  <si>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</si>
  <si>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</si>
  <si>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</si>
  <si>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</si>
  <si>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</si>
  <si>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</si>
  <si>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</si>
  <si>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</si>
  <si>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</si>
  <si>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</si>
  <si>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</si>
  <si>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</si>
  <si>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</si>
  <si>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</si>
  <si>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</si>
  <si>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</si>
  <si>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</si>
  <si>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</si>
  <si>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</si>
  <si>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</si>
  <si>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</si>
  <si>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</si>
  <si>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</si>
  <si>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</si>
  <si>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</si>
  <si>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</si>
  <si>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</si>
  <si>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</si>
  <si>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</si>
  <si>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</si>
  <si>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</si>
  <si>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</si>
  <si>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</si>
  <si>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</si>
  <si>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</si>
  <si>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</si>
  <si>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</si>
  <si>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</si>
  <si>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</si>
  <si>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</si>
  <si>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</si>
  <si>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</si>
  <si>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</si>
  <si>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</si>
  <si>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</si>
  <si>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</si>
  <si>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</si>
  <si>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</si>
  <si>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</si>
  <si>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</si>
  <si>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</si>
  <si>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</si>
  <si>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</si>
  <si>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</si>
  <si>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</si>
  <si>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</si>
  <si>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</si>
  <si>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</si>
  <si>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</si>
  <si>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</si>
  <si>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</si>
  <si>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</si>
  <si>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</si>
  <si>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</si>
  <si>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</si>
  <si>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</si>
  <si>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</si>
  <si>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</si>
  <si>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</si>
  <si>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</si>
  <si>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</si>
  <si>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</si>
  <si>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</si>
  <si>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</si>
  <si>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</si>
  <si>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</si>
  <si>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</si>
  <si>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</si>
  <si>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</si>
  <si>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</si>
  <si>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</si>
  <si>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</si>
  <si>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</si>
  <si>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</si>
  <si>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</si>
  <si>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</si>
  <si>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</si>
  <si>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</si>
  <si>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</si>
  <si>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</si>
  <si>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</si>
  <si>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</si>
  <si>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</si>
  <si>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</si>
  <si>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</si>
  <si>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</si>
  <si>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</si>
  <si>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</si>
  <si>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</si>
  <si>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</si>
  <si>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</si>
  <si>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</si>
  <si>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</si>
  <si>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</si>
  <si>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</si>
  <si>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</si>
  <si>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</si>
  <si>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</si>
  <si>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</si>
  <si>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</si>
  <si>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</si>
  <si>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</si>
  <si>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</si>
  <si>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</si>
  <si>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</si>
  <si>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</si>
  <si>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</si>
  <si>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</si>
  <si>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</si>
  <si>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</si>
  <si>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</si>
  <si>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</si>
  <si>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</si>
  <si>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</si>
  <si>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</si>
  <si>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</si>
  <si>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</si>
  <si>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</si>
  <si>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</si>
  <si>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</si>
  <si>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</si>
  <si>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</si>
  <si>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</si>
  <si>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</si>
  <si>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</si>
  <si>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</si>
  <si>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</si>
  <si>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</si>
  <si>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</si>
  <si>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</si>
  <si>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</si>
  <si>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</si>
  <si>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</si>
  <si>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</si>
  <si>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</si>
  <si>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</si>
  <si>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</si>
  <si>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</si>
  <si>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</si>
  <si>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</si>
  <si>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</si>
  <si>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</si>
  <si>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</si>
  <si>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</si>
  <si>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</si>
  <si>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</si>
  <si>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</si>
  <si>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</si>
  <si>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</si>
  <si>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</si>
  <si>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</si>
  <si>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</si>
  <si>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</si>
  <si>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</si>
  <si>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</si>
  <si>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</si>
  <si>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</si>
  <si>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</si>
  <si>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</si>
  <si>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</si>
  <si>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</si>
  <si>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</si>
  <si>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</si>
  <si>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</si>
  <si>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</si>
  <si>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</si>
  <si>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</si>
  <si>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</si>
  <si>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</si>
  <si>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</si>
  <si>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</si>
  <si>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</si>
  <si>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</si>
  <si>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</si>
  <si>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</si>
  <si>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</si>
  <si>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</si>
  <si>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</si>
  <si>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</si>
  <si>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</si>
  <si>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</si>
  <si>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</si>
  <si>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</si>
  <si>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</si>
  <si>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</si>
  <si>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</si>
  <si>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</si>
  <si>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</si>
  <si>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</si>
  <si>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</si>
  <si>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</si>
  <si>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</si>
  <si>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</si>
  <si>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</si>
  <si>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</si>
  <si>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</si>
  <si>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</si>
  <si>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</si>
  <si>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</si>
  <si>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</si>
  <si>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</si>
  <si>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</si>
  <si>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</si>
  <si>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</si>
  <si>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</si>
  <si>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</si>
  <si>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</si>
  <si>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</si>
  <si>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</si>
  <si>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</si>
  <si>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</si>
  <si>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</si>
  <si>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</si>
  <si>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</si>
  <si>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</si>
  <si>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</si>
  <si>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</si>
  <si>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</si>
  <si>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</si>
  <si>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</si>
  <si>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</si>
  <si>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</si>
  <si>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</si>
  <si>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</si>
  <si>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</si>
  <si>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</si>
  <si>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</si>
  <si>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</si>
  <si>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</si>
  <si>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</si>
  <si>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</si>
  <si>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</si>
  <si>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</si>
  <si>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</si>
  <si>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</si>
  <si>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</si>
  <si>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</si>
  <si>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</si>
  <si>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</si>
  <si>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</si>
  <si>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</si>
  <si>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</si>
  <si>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</si>
  <si>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</si>
  <si>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</si>
  <si>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</si>
  <si>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</si>
  <si>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</si>
  <si>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</si>
  <si>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</si>
  <si>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</si>
  <si>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</si>
  <si>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</si>
  <si>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</si>
  <si>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</si>
  <si>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</si>
  <si>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</si>
  <si>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</si>
  <si>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</si>
  <si>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</si>
  <si>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</si>
  <si>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</si>
  <si>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</si>
  <si>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</si>
  <si>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</si>
  <si>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</si>
  <si>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</si>
  <si>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</si>
  <si>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</si>
  <si>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</si>
  <si>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</si>
  <si>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</si>
  <si>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</si>
  <si>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</si>
  <si>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</si>
  <si>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</si>
  <si>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</si>
  <si>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</si>
  <si>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</si>
  <si>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</si>
  <si>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</si>
  <si>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</si>
  <si>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</si>
  <si>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</si>
  <si>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</si>
  <si>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</si>
  <si>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</si>
  <si>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</si>
  <si>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</si>
  <si>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</si>
  <si>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</si>
  <si>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</si>
  <si>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</si>
  <si>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</si>
  <si>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</si>
  <si>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</si>
  <si>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</si>
  <si>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</si>
  <si>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</si>
  <si>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</si>
  <si>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</si>
  <si>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</si>
  <si>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</si>
  <si>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</si>
  <si>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</si>
  <si>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</si>
  <si>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</si>
  <si>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</si>
  <si>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</si>
  <si>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</si>
  <si>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</si>
  <si>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</si>
  <si>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</si>
  <si>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</si>
  <si>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</si>
  <si>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</si>
  <si>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</si>
  <si>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</si>
  <si>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</si>
  <si>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</si>
  <si>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</si>
  <si>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</si>
  <si>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</si>
  <si>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</si>
  <si>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</si>
  <si>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</si>
  <si>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</si>
  <si>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</si>
  <si>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</si>
  <si>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</si>
  <si>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</si>
  <si>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</si>
  <si>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</si>
  <si>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</si>
  <si>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</si>
  <si>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</si>
  <si>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</si>
  <si>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</si>
  <si>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</si>
  <si>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</si>
  <si>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</si>
  <si>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</si>
  <si>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</si>
  <si>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</si>
  <si>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</si>
  <si>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</si>
  <si>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</si>
  <si>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</si>
  <si>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</si>
  <si>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</si>
  <si>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</si>
  <si>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</si>
  <si>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</si>
  <si>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</si>
  <si>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</si>
  <si>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</si>
  <si>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</si>
  <si>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</si>
  <si>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</si>
  <si>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</si>
  <si>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</si>
  <si>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</si>
  <si>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</si>
  <si>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</si>
  <si>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</si>
  <si>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</si>
  <si>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</si>
  <si>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</si>
  <si>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</si>
  <si>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</si>
  <si>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</si>
  <si>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</si>
  <si>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</si>
  <si>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</si>
  <si>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</si>
  <si>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</si>
  <si>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</si>
  <si>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</si>
  <si>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</si>
  <si>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</si>
  <si>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</si>
  <si>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</si>
  <si>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</si>
  <si>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</si>
  <si>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</si>
  <si>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</si>
  <si>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</si>
  <si>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</si>
  <si>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</si>
  <si>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</si>
  <si>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</si>
  <si>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</si>
  <si>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</si>
  <si>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</si>
  <si>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</si>
  <si>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</si>
  <si>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</si>
  <si>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</si>
  <si>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</si>
  <si>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</si>
  <si>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</si>
  <si>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</si>
  <si>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</si>
  <si>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</si>
  <si>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</si>
  <si>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</si>
  <si>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</si>
  <si>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</si>
  <si>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</si>
  <si>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</si>
  <si>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</si>
  <si>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</si>
  <si>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</si>
  <si>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</si>
  <si>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</si>
  <si>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</si>
  <si>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</si>
  <si>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</si>
  <si>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</si>
  <si>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</si>
  <si>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</si>
  <si>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</si>
  <si>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</si>
  <si>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</si>
  <si>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</si>
  <si>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</si>
  <si>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</si>
  <si>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</si>
  <si>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</si>
  <si>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</si>
  <si>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</si>
  <si>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</si>
  <si>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</si>
  <si>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</si>
  <si>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</si>
  <si>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</si>
  <si>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</si>
  <si>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</si>
  <si>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</si>
  <si>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</si>
  <si>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</si>
  <si>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</si>
  <si>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</si>
  <si>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</si>
  <si>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</si>
  <si>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</si>
  <si>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</si>
  <si>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</si>
  <si>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</si>
  <si>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</si>
  <si>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</si>
  <si>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</si>
  <si>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</si>
  <si>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</si>
  <si>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</si>
  <si>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</si>
  <si>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</si>
  <si>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</si>
  <si>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</si>
  <si>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</si>
  <si>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</si>
  <si>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</si>
  <si>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</si>
  <si>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</si>
  <si>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</si>
  <si>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</si>
  <si>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</si>
  <si>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</si>
  <si>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</si>
  <si>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</si>
  <si>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</si>
  <si>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</si>
  <si>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</si>
  <si>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</si>
  <si>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</si>
  <si>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</si>
  <si>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</si>
  <si>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</si>
  <si>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</si>
  <si>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</si>
  <si>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</si>
  <si>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</si>
  <si>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</si>
  <si>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</si>
  <si>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</si>
  <si>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</si>
  <si>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</si>
  <si>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</si>
  <si>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</si>
  <si>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</si>
  <si>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</si>
  <si>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</si>
  <si>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</si>
  <si>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</si>
  <si>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</si>
  <si>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</si>
  <si>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</si>
  <si>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</si>
  <si>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</si>
  <si>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</si>
  <si>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</si>
  <si>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</si>
  <si>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</si>
  <si>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</si>
  <si>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</si>
  <si>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</si>
  <si>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</si>
  <si>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</si>
  <si>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</si>
  <si>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</si>
  <si>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</si>
  <si>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</si>
  <si>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</si>
  <si>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</si>
  <si>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</si>
  <si>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</si>
  <si>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</si>
  <si>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</si>
  <si>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</si>
  <si>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</si>
  <si>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</si>
  <si>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</si>
  <si>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</si>
  <si>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</si>
  <si>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</si>
  <si>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</si>
  <si>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</si>
  <si>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</si>
  <si>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</si>
  <si>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</si>
  <si>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</si>
  <si>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</si>
  <si>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</si>
  <si>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</si>
  <si>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</si>
  <si>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</si>
  <si>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</si>
  <si>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</si>
  <si>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</si>
  <si>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</si>
  <si>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</si>
  <si>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</si>
  <si>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</si>
  <si>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</si>
  <si>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</si>
  <si>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</si>
  <si>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</si>
  <si>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</si>
  <si>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</si>
  <si>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</si>
  <si>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</si>
  <si>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</si>
  <si>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</si>
  <si>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</si>
  <si>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</si>
  <si>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</si>
  <si>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</si>
  <si>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</si>
  <si>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</si>
  <si>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</si>
  <si>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</si>
  <si>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</si>
  <si>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</si>
  <si>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</si>
  <si>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</si>
  <si>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</si>
  <si>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</si>
  <si>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</si>
  <si>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</si>
  <si>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</si>
  <si>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</si>
  <si>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</si>
  <si>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</si>
  <si>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</si>
  <si>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</si>
  <si>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</si>
  <si>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</si>
  <si>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</si>
  <si>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</si>
  <si>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</si>
  <si>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</si>
  <si>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</si>
  <si>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</si>
  <si>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</si>
  <si>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</si>
  <si>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</si>
  <si>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</si>
  <si>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</si>
  <si>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</si>
  <si>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</si>
  <si>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</si>
  <si>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</si>
  <si>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</si>
  <si>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</si>
  <si>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</si>
  <si>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</si>
  <si>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</si>
  <si>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</si>
  <si>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</si>
  <si>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</si>
  <si>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</si>
  <si>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</si>
  <si>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</si>
  <si>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</si>
  <si>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</si>
  <si>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</si>
  <si>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</si>
  <si>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</si>
  <si>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</si>
  <si>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</si>
  <si>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</si>
  <si>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</si>
  <si>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</si>
  <si>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</si>
  <si>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</si>
  <si>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</si>
  <si>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</si>
  <si>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</si>
  <si>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</si>
  <si>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</si>
  <si>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</si>
  <si>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</si>
  <si>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</si>
  <si>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</si>
  <si>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</si>
  <si>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</si>
  <si>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</si>
  <si>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</si>
  <si>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</si>
  <si>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</si>
  <si>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</si>
  <si>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</si>
  <si>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</si>
  <si>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</si>
  <si>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</si>
  <si>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</si>
  <si>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</si>
  <si>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</si>
  <si>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</si>
  <si>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</si>
  <si>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</si>
  <si>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</si>
  <si>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</si>
  <si>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</si>
  <si>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</si>
  <si>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</si>
  <si>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</si>
  <si>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</si>
  <si>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</si>
  <si>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</si>
  <si>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</si>
  <si>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</si>
  <si>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</si>
  <si>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</si>
  <si>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</si>
  <si>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</si>
  <si>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</si>
  <si>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</si>
  <si>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</si>
  <si>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</si>
  <si>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</si>
  <si>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</si>
  <si>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</si>
  <si>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</si>
  <si>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</si>
  <si>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</si>
  <si>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</si>
  <si>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</si>
  <si>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</si>
  <si>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</si>
  <si>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</si>
  <si>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</si>
  <si>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</si>
  <si>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</si>
  <si>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</si>
  <si>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</si>
  <si>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</si>
  <si>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</si>
  <si>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</si>
  <si>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</si>
  <si>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</si>
  <si>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</si>
  <si>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</si>
  <si>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</si>
  <si>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</si>
  <si>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</si>
  <si>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</si>
  <si>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</si>
  <si>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</si>
  <si>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</si>
  <si>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</si>
  <si>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</si>
  <si>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</si>
  <si>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</si>
  <si>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</si>
  <si>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</si>
  <si>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</si>
  <si>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</si>
  <si>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</si>
  <si>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</si>
  <si>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</si>
  <si>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</si>
  <si>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</si>
  <si>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</si>
  <si>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</si>
  <si>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</si>
  <si>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</si>
  <si>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</si>
  <si>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</si>
  <si>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</si>
  <si>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</si>
  <si>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</si>
  <si>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</si>
  <si>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</si>
  <si>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</si>
  <si>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</si>
  <si>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</si>
  <si>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</si>
  <si>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</si>
  <si>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</si>
  <si>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</si>
  <si>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</si>
  <si>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</si>
  <si>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</si>
  <si>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</si>
  <si>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</si>
  <si>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</si>
  <si>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</si>
  <si>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</si>
  <si>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</si>
  <si>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</si>
  <si>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</si>
  <si>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</si>
  <si>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</si>
  <si>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</si>
  <si>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</si>
  <si>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</si>
  <si>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</si>
  <si>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</si>
  <si>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</si>
  <si>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</si>
  <si>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</si>
  <si>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</si>
  <si>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</si>
  <si>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</si>
  <si>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</si>
  <si>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</si>
  <si>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</si>
  <si>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</si>
  <si>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</si>
  <si>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</si>
  <si>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</si>
  <si>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</si>
  <si>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</si>
  <si>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</si>
  <si>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</si>
  <si>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</si>
  <si>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</si>
  <si>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</si>
  <si>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</si>
  <si>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</si>
  <si>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</si>
  <si>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</si>
  <si>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</si>
  <si>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</si>
  <si>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</si>
  <si>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</si>
  <si>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</si>
  <si>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</si>
  <si>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</si>
  <si>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</si>
  <si>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</si>
  <si>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</si>
  <si>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</si>
  <si>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</si>
  <si>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</si>
  <si>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</si>
  <si>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</si>
  <si>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</si>
  <si>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</si>
  <si>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</si>
  <si>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</si>
  <si>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</si>
  <si>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</si>
  <si>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</si>
  <si>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</si>
  <si>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</si>
  <si>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</si>
  <si>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</si>
  <si>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</si>
  <si>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</si>
  <si>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</si>
  <si>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</si>
  <si>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</si>
  <si>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</si>
  <si>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</si>
  <si>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</si>
  <si>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</si>
  <si>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</si>
  <si>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</si>
  <si>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</si>
  <si>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</si>
  <si>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</si>
  <si>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</si>
  <si>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</si>
  <si>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</si>
  <si>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</si>
  <si>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</si>
  <si>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</si>
  <si>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</si>
  <si>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</si>
  <si>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</si>
  <si>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</si>
  <si>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</si>
  <si>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</si>
  <si>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</si>
  <si>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</si>
  <si>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</si>
  <si>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</si>
  <si>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</si>
  <si>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</si>
  <si>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</si>
  <si>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</si>
  <si>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</si>
  <si>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</si>
  <si>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</si>
  <si>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</si>
  <si>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</si>
  <si>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</si>
  <si>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</si>
  <si>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</si>
  <si>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</si>
  <si>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</si>
  <si>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</si>
  <si>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</si>
  <si>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</si>
  <si>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</si>
  <si>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</si>
  <si>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</si>
  <si>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</si>
  <si>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</si>
  <si>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</si>
  <si>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</si>
  <si>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</si>
  <si>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</si>
  <si>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</si>
  <si>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</si>
  <si>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</si>
  <si>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</si>
  <si>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</si>
  <si>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</si>
  <si>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</si>
  <si>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</si>
  <si>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</si>
  <si>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</si>
  <si>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</si>
  <si>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</si>
  <si>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</si>
  <si>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</si>
  <si>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</si>
  <si>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</si>
  <si>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</si>
  <si>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</si>
  <si>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</si>
  <si>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</si>
  <si>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</si>
  <si>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</si>
  <si>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</si>
  <si>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</si>
  <si>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</si>
  <si>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</si>
  <si>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</si>
  <si>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</si>
  <si>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</si>
  <si>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</si>
  <si>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</si>
  <si>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</si>
  <si>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</si>
  <si>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</si>
  <si>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</si>
  <si>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</si>
  <si>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</si>
  <si>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</si>
  <si>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</si>
  <si>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</si>
  <si>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</si>
  <si>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</si>
  <si>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</si>
  <si>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</si>
  <si>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</si>
  <si>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</si>
  <si>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</si>
  <si>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</si>
  <si>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</si>
  <si>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</si>
  <si>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</si>
  <si>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</si>
  <si>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</si>
  <si>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</si>
  <si>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</si>
  <si>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</si>
  <si>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</si>
  <si>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</si>
  <si>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</si>
  <si>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</si>
  <si>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</si>
  <si>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</si>
  <si>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</si>
  <si>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</si>
  <si>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</si>
  <si>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</si>
  <si>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</si>
  <si>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</si>
  <si>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</si>
  <si>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</si>
  <si>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</si>
  <si>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</si>
  <si>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</si>
  <si>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</si>
  <si>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</si>
  <si>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</si>
  <si>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</si>
  <si>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</si>
  <si>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</si>
  <si>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</si>
  <si>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</si>
  <si>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</si>
  <si>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</si>
  <si>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</si>
  <si>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</si>
  <si>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</si>
  <si>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</si>
  <si>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</si>
  <si>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</si>
  <si>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</si>
  <si>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</si>
  <si>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</si>
  <si>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</si>
  <si>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</si>
  <si>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</si>
  <si>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</si>
  <si>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</si>
  <si>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</si>
  <si>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</si>
  <si>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</si>
  <si>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</si>
  <si>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</si>
  <si>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</si>
  <si>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</si>
  <si>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</si>
  <si>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</si>
  <si>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</si>
  <si>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</si>
  <si>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</si>
  <si>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</si>
  <si>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</si>
  <si>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</si>
  <si>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</si>
  <si>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</si>
  <si>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</si>
  <si>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</si>
  <si>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</si>
  <si>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</si>
  <si>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</si>
  <si>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</si>
  <si>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</si>
  <si>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</si>
  <si>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</si>
  <si>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</si>
  <si>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</si>
  <si>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</si>
  <si>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</si>
  <si>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</si>
  <si>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</si>
  <si>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</si>
  <si>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</si>
  <si>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</si>
  <si>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</si>
  <si>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</si>
  <si>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</si>
  <si>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</si>
  <si>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</si>
  <si>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</si>
  <si>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</si>
  <si>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</si>
  <si>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</si>
  <si>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</si>
  <si>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</si>
  <si>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</si>
  <si>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</si>
  <si>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</si>
  <si>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</si>
  <si>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</si>
  <si>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</si>
  <si>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</si>
  <si>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</si>
  <si>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</si>
  <si>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</si>
  <si>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</si>
  <si>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</si>
  <si>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</si>
  <si>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</si>
  <si>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</si>
  <si>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</si>
  <si>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</si>
  <si>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</si>
  <si>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</si>
  <si>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</si>
  <si>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</si>
  <si>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</si>
  <si>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</si>
  <si>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</si>
  <si>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</si>
  <si>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</si>
  <si>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</si>
  <si>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</si>
  <si>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</si>
  <si>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</si>
  <si>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</si>
  <si>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</si>
  <si>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</si>
  <si>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</si>
  <si>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</si>
  <si>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</si>
  <si>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</si>
  <si>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</si>
  <si>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</si>
  <si>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</si>
  <si>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</si>
  <si>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</si>
  <si>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</si>
  <si>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</si>
  <si>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</si>
  <si>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</si>
  <si>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</si>
  <si>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</si>
  <si>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</si>
  <si>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</si>
  <si>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</si>
  <si>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</si>
  <si>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</si>
  <si>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</si>
  <si>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</si>
  <si>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</si>
  <si>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</si>
  <si>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</si>
  <si>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</si>
  <si>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</si>
  <si>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</si>
  <si>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</si>
  <si>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</si>
  <si>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</si>
  <si>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</si>
  <si>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</si>
  <si>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</si>
  <si>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</si>
  <si>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</si>
  <si>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</si>
  <si>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</si>
  <si>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</si>
  <si>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</si>
  <si>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</si>
  <si>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</si>
  <si>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</si>
  <si>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</si>
  <si>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</si>
  <si>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</si>
  <si>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</si>
  <si>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</si>
  <si>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</si>
  <si>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</si>
  <si>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</si>
  <si>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</si>
  <si>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</si>
  <si>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</si>
  <si>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</si>
  <si>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</si>
  <si>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</si>
  <si>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</si>
  <si>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</si>
  <si>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</si>
  <si>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</si>
  <si>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</si>
  <si>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</si>
  <si>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</si>
  <si>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</si>
  <si>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</si>
  <si>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</si>
  <si>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</si>
  <si>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</si>
  <si>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</si>
  <si>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</si>
  <si>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</si>
  <si>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</si>
  <si>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</si>
  <si>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</si>
  <si>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</si>
  <si>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</si>
  <si>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</si>
  <si>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</si>
  <si>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</si>
  <si>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</si>
  <si>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</si>
  <si>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</si>
  <si>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</si>
  <si>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</si>
  <si>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</si>
  <si>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</si>
  <si>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</si>
  <si>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</si>
  <si>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</si>
  <si>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</si>
  <si>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</si>
  <si>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</si>
  <si>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</si>
  <si>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</si>
  <si>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</si>
  <si>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</si>
  <si>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</si>
  <si>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</si>
  <si>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</si>
  <si>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</si>
  <si>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</si>
  <si>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</si>
  <si>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</si>
  <si>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</si>
  <si>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</si>
  <si>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</si>
  <si>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</si>
  <si>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</si>
  <si>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</si>
  <si>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</si>
  <si>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</si>
  <si>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</si>
  <si>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</si>
  <si>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</si>
  <si>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</si>
  <si>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</si>
  <si>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</si>
  <si>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</si>
  <si>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</si>
  <si>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</si>
  <si>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</si>
  <si>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</si>
  <si>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</si>
  <si>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</si>
  <si>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</si>
  <si>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</si>
  <si>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</si>
  <si>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</si>
  <si>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</si>
  <si>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</si>
  <si>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</si>
  <si>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</si>
  <si>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</si>
  <si>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</si>
  <si>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</si>
  <si>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</si>
  <si>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</si>
  <si>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</si>
  <si>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</si>
  <si>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</si>
  <si>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</si>
  <si>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</si>
  <si>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</si>
  <si>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</si>
  <si>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</si>
  <si>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</si>
  <si>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</si>
  <si>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</si>
  <si>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</si>
  <si>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</si>
  <si>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</si>
  <si>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</si>
  <si>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</si>
  <si>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</si>
  <si>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</si>
  <si>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</si>
  <si>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</si>
  <si>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</si>
  <si>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</si>
  <si>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</si>
  <si>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</si>
  <si>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</si>
  <si>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</si>
  <si>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</si>
  <si>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</si>
  <si>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</si>
  <si>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</si>
  <si>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</si>
  <si>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</si>
  <si>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</si>
  <si>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</si>
  <si>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</si>
  <si>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</si>
  <si>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</si>
  <si>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</si>
  <si>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</si>
  <si>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</si>
  <si>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</si>
  <si>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</si>
  <si>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</si>
  <si>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</si>
  <si>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</si>
  <si>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</si>
  <si>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</si>
  <si>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</si>
  <si>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</si>
  <si>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</si>
  <si>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</si>
  <si>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</si>
  <si>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</si>
  <si>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</si>
  <si>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</si>
  <si>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</si>
  <si>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</si>
  <si>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</si>
  <si>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</si>
  <si>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</si>
  <si>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</si>
  <si>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</si>
  <si>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</si>
  <si>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</si>
  <si>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</si>
  <si>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</si>
  <si>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</si>
  <si>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</si>
  <si>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</si>
  <si>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</si>
  <si>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</si>
  <si>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</si>
  <si>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</si>
  <si>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</si>
  <si>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</si>
  <si>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</si>
  <si>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</si>
  <si>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</si>
  <si>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</si>
  <si>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</si>
  <si>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</si>
  <si>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</si>
  <si>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</si>
  <si>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</si>
  <si>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</si>
  <si>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</si>
  <si>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</si>
  <si>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</si>
  <si>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</si>
  <si>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</si>
  <si>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</si>
  <si>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</si>
  <si>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</si>
  <si>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</si>
  <si>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</si>
  <si>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</si>
  <si>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</si>
  <si>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</si>
  <si>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</si>
  <si>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</si>
  <si>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</si>
  <si>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</si>
  <si>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</si>
  <si>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</si>
  <si>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</si>
  <si>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</si>
  <si>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</si>
  <si>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</si>
  <si>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</si>
  <si>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</si>
  <si>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</si>
  <si>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</si>
  <si>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</si>
  <si>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</si>
  <si>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</si>
  <si>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</si>
  <si>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</si>
  <si>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</si>
  <si>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</si>
  <si>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</si>
  <si>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</si>
  <si>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</si>
  <si>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</si>
  <si>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</si>
  <si>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</si>
  <si>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</si>
  <si>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</si>
  <si>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</si>
  <si>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</si>
  <si>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</si>
  <si>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</si>
  <si>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</si>
  <si>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</si>
  <si>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</si>
  <si>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</si>
  <si>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</si>
  <si>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</si>
  <si>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</si>
  <si>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</si>
  <si>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</si>
  <si>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</si>
  <si>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</si>
  <si>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</si>
  <si>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</si>
  <si>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</si>
  <si>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</si>
  <si>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</si>
  <si>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</si>
  <si>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</si>
  <si>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</si>
  <si>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</si>
  <si>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</si>
  <si>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</si>
  <si>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</si>
  <si>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</si>
  <si>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</si>
  <si>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</si>
  <si>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</si>
  <si>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</si>
  <si>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</si>
  <si>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</si>
  <si>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</si>
  <si>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</si>
  <si>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</si>
  <si>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</si>
  <si>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</si>
  <si>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</si>
  <si>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</si>
  <si>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</si>
  <si>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</si>
  <si>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</si>
  <si>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</si>
  <si>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</si>
  <si>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</si>
  <si>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</si>
  <si>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</si>
  <si>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</si>
  <si>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</si>
  <si>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</si>
  <si>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</si>
  <si>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</si>
  <si>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</si>
  <si>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</si>
  <si>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</si>
  <si>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</si>
  <si>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</si>
  <si>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</si>
  <si>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</si>
  <si>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</si>
  <si>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</si>
  <si>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</si>
  <si>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</si>
  <si>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</si>
  <si>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</si>
  <si>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</si>
  <si>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</si>
  <si>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</si>
  <si>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</si>
  <si>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</si>
  <si>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</si>
  <si>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</si>
  <si>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</si>
  <si>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</si>
  <si>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</si>
  <si>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</si>
  <si>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</si>
  <si>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</si>
  <si>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</si>
  <si>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</si>
  <si>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</si>
  <si>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</si>
  <si>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</si>
  <si>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</si>
  <si>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</si>
  <si>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</si>
  <si>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</si>
  <si>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</si>
  <si>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</si>
  <si>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</si>
  <si>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</si>
  <si>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</si>
  <si>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</si>
  <si>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</si>
  <si>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</si>
  <si>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</si>
  <si>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</si>
  <si>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</si>
  <si>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</si>
  <si>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</si>
  <si>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</si>
  <si>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</si>
  <si>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</si>
  <si>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</si>
  <si>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</si>
  <si>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</si>
  <si>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</si>
  <si>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</si>
  <si>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</si>
  <si>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</si>
  <si>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</si>
  <si>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</si>
  <si>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</si>
  <si>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</si>
  <si>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</si>
  <si>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</si>
  <si>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</si>
  <si>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</si>
  <si>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</si>
  <si>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</si>
  <si>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</si>
  <si>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</si>
  <si>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</si>
  <si>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</si>
  <si>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</si>
  <si>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</si>
  <si>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</si>
  <si>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</si>
  <si>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</si>
  <si>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</si>
  <si>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</si>
  <si>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</si>
  <si>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</si>
  <si>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</si>
  <si>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</si>
  <si>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</si>
  <si>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</si>
  <si>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</si>
  <si>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</si>
  <si>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</si>
  <si>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</si>
  <si>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</si>
  <si>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</si>
  <si>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</si>
  <si>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</si>
  <si>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</si>
  <si>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</si>
  <si>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</si>
  <si>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</si>
  <si>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</si>
  <si>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</si>
  <si>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</si>
  <si>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</si>
  <si>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</si>
  <si>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</si>
  <si>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</si>
  <si>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</si>
  <si>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</si>
  <si>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</si>
  <si>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</si>
  <si>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</si>
  <si>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</si>
  <si>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</si>
  <si>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</si>
  <si>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</si>
  <si>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</si>
  <si>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</si>
  <si>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</si>
  <si>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</si>
  <si>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</si>
  <si>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</si>
  <si>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</si>
  <si>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</si>
  <si>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</si>
  <si>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</si>
  <si>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</si>
  <si>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</si>
  <si>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</si>
  <si>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</si>
  <si>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</si>
  <si>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</si>
  <si>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</si>
  <si>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</si>
  <si>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</si>
  <si>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</si>
  <si>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</si>
  <si>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</si>
  <si>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</si>
  <si>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</si>
  <si>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</si>
  <si>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</si>
  <si>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</si>
  <si>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</si>
  <si>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</si>
  <si>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</si>
  <si>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</si>
  <si>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</si>
  <si>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</si>
  <si>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</si>
  <si>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</si>
  <si>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</si>
  <si>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</si>
  <si>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</si>
  <si>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</si>
  <si>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</si>
  <si>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</si>
  <si>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</si>
  <si>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</si>
  <si>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</si>
  <si>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</si>
  <si>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</si>
  <si>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</si>
  <si>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</si>
  <si>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</si>
  <si>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</si>
  <si>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</si>
  <si>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</si>
  <si>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</si>
  <si>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</si>
  <si>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</si>
  <si>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</si>
  <si>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</si>
  <si>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</si>
  <si>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</si>
  <si>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</si>
  <si>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</si>
  <si>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</si>
  <si>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</si>
  <si>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</si>
  <si>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</si>
  <si>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</si>
  <si>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</si>
  <si>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</si>
  <si>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</si>
  <si>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</si>
  <si>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</si>
  <si>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</si>
  <si>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</si>
  <si>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</si>
  <si>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</si>
  <si>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</si>
  <si>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</si>
  <si>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</si>
  <si>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</si>
  <si>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</si>
  <si>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</si>
  <si>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</si>
  <si>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</si>
  <si>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</si>
  <si>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</si>
  <si>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</si>
  <si>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</si>
  <si>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</si>
  <si>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</si>
  <si>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</si>
  <si>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</si>
  <si>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</si>
  <si>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</si>
  <si>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</si>
  <si>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</si>
  <si>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</si>
  <si>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</si>
  <si>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</si>
  <si>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</si>
  <si>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</si>
  <si>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</si>
  <si>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</si>
  <si>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</si>
  <si>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</si>
  <si>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</si>
  <si>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</si>
  <si>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</si>
  <si>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</si>
  <si>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</si>
  <si>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</si>
  <si>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</si>
  <si>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</si>
  <si>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</si>
  <si>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</si>
  <si>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</si>
  <si>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</si>
  <si>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</si>
  <si>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</si>
  <si>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</si>
  <si>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</si>
  <si>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</si>
  <si>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</si>
  <si>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</si>
  <si>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</si>
  <si>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</si>
  <si>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</si>
  <si>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</si>
  <si>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</si>
  <si>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</si>
  <si>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</si>
  <si>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</si>
  <si>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</si>
  <si>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</si>
  <si>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</si>
  <si>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</si>
  <si>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</si>
  <si>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</si>
  <si>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</si>
  <si>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</si>
  <si>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</si>
  <si>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</si>
  <si>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</si>
  <si>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</si>
  <si>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</si>
  <si>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</si>
  <si>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</si>
  <si>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</si>
  <si>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</si>
  <si>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</si>
  <si>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</si>
  <si>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</si>
  <si>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</si>
  <si>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</si>
  <si>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</si>
  <si>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</si>
  <si>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</si>
  <si>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</si>
  <si>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</si>
  <si>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</si>
  <si>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</si>
  <si>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</si>
  <si>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</si>
  <si>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</si>
  <si>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</si>
  <si>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</si>
  <si>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</si>
  <si>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</si>
  <si>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</si>
  <si>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</si>
  <si>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</si>
  <si>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</si>
  <si>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</si>
  <si>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</si>
  <si>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</si>
  <si>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</si>
  <si>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</si>
  <si>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</si>
  <si>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</si>
  <si>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</si>
  <si>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</si>
  <si>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</si>
  <si>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</si>
  <si>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</si>
  <si>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</si>
  <si>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</si>
  <si>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</si>
  <si>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</si>
  <si>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</si>
  <si>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</si>
  <si>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</si>
  <si>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</si>
  <si>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</si>
  <si>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</si>
  <si>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</si>
  <si>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</si>
  <si>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</si>
  <si>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</si>
  <si>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</si>
  <si>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</si>
  <si>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</si>
  <si>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</si>
  <si>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</si>
  <si>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</si>
  <si>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</si>
  <si>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</si>
  <si>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</si>
  <si>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</si>
  <si>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</si>
  <si>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</si>
  <si>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</si>
  <si>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</si>
  <si>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</si>
  <si>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</si>
  <si>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</si>
  <si>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</si>
  <si>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</si>
  <si>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</si>
  <si>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</si>
  <si>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</si>
  <si>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</si>
  <si>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</si>
  <si>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</si>
  <si>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</si>
  <si>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</si>
  <si>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</si>
  <si>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</si>
  <si>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</si>
  <si>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</si>
  <si>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</si>
  <si>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</si>
  <si>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</si>
  <si>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</si>
  <si>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</si>
  <si>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</si>
  <si>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</si>
  <si>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</si>
  <si>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</si>
  <si>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</si>
  <si>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</si>
  <si>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</si>
  <si>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</si>
  <si>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</si>
  <si>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</si>
  <si>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</si>
  <si>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</si>
  <si>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</si>
  <si>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</si>
  <si>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</si>
  <si>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</si>
  <si>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</si>
  <si>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</si>
  <si>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</si>
  <si>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</si>
  <si>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</si>
  <si>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</si>
  <si>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</si>
  <si>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</si>
  <si>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</si>
  <si>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</si>
  <si>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</si>
  <si>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</si>
  <si>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</si>
  <si>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</si>
  <si>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</si>
  <si>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</si>
  <si>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</si>
  <si>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</si>
  <si>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</si>
  <si>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</si>
  <si>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</si>
  <si>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</si>
  <si>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</si>
  <si>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</si>
  <si>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</si>
  <si>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</si>
  <si>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</si>
  <si>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</si>
  <si>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</si>
  <si>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</si>
  <si>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</si>
  <si>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</si>
  <si>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</si>
  <si>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</si>
  <si>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</si>
  <si>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</si>
  <si>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</si>
  <si>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</si>
  <si>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</si>
  <si>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</si>
  <si>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</si>
  <si>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</si>
  <si>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</si>
  <si>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</si>
  <si>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</si>
  <si>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</si>
  <si>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</si>
  <si>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</si>
  <si>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</si>
  <si>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</si>
  <si>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</si>
  <si>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</si>
  <si>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</si>
  <si>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</si>
  <si>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</si>
  <si>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</si>
  <si>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</si>
  <si>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</si>
  <si>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</si>
  <si>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</si>
  <si>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</si>
  <si>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</si>
  <si>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</si>
  <si>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</si>
  <si>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</si>
  <si>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</si>
  <si>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</si>
  <si>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</si>
  <si>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</si>
  <si>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</si>
  <si>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</si>
  <si>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</si>
  <si>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</si>
  <si>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</si>
  <si>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</si>
  <si>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</si>
  <si>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</si>
  <si>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</si>
  <si>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</si>
  <si>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</si>
  <si>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</si>
  <si>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</si>
  <si>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</si>
  <si>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</si>
  <si>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</si>
  <si>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</si>
  <si>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</si>
  <si>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</si>
  <si>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</si>
  <si>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</si>
  <si>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</si>
  <si>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</si>
  <si>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</si>
  <si>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</si>
  <si>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</si>
  <si>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</si>
  <si>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</si>
  <si>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</si>
  <si>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</si>
  <si>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</si>
  <si>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</si>
  <si>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</si>
  <si>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</si>
  <si>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</si>
  <si>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</si>
  <si>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</si>
  <si>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</si>
  <si>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</si>
  <si>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</si>
  <si>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</si>
  <si>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</si>
  <si>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</si>
  <si>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</si>
  <si>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</si>
  <si>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</si>
  <si>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</si>
  <si>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</si>
  <si>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</si>
  <si>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</si>
  <si>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</si>
  <si>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</si>
  <si>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</si>
  <si>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</si>
  <si>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</si>
  <si>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</si>
  <si>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</si>
  <si>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</si>
  <si>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</si>
  <si>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</si>
  <si>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</si>
  <si>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</si>
  <si>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</si>
  <si>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</si>
  <si>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</si>
  <si>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</si>
  <si>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</si>
  <si>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</si>
  <si>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</si>
  <si>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</si>
  <si>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</si>
  <si>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</si>
  <si>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</si>
  <si>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</si>
  <si>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</si>
  <si>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</si>
  <si>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</si>
  <si>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</si>
  <si>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</si>
  <si>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</si>
  <si>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</si>
  <si>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</si>
  <si>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</si>
  <si>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</si>
  <si>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</si>
  <si>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</si>
  <si>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</si>
  <si>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</si>
  <si>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</si>
  <si>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</si>
  <si>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</si>
  <si>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</si>
  <si>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</si>
  <si>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</si>
  <si>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</si>
  <si>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</si>
  <si>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</si>
  <si>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</si>
  <si>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</si>
  <si>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</si>
  <si>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</si>
  <si>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</si>
  <si>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</si>
  <si>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</si>
  <si>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</si>
  <si>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</si>
  <si>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</si>
  <si>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</si>
  <si>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</si>
  <si>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</si>
  <si>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</si>
  <si>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</si>
  <si>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</si>
  <si>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</si>
  <si>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</si>
  <si>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</si>
  <si>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</si>
  <si>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</si>
  <si>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</si>
  <si>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</si>
  <si>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</si>
  <si>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</si>
  <si>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</si>
  <si>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</si>
  <si>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</si>
  <si>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</si>
  <si>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</si>
  <si>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</si>
  <si>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</si>
  <si>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</si>
  <si>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</si>
  <si>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</si>
  <si>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</si>
  <si>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</si>
  <si>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</si>
  <si>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</si>
  <si>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</si>
  <si>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</si>
  <si>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</si>
  <si>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</si>
  <si>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</si>
  <si>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</si>
  <si>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</si>
  <si>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</si>
  <si>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</si>
  <si>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</si>
  <si>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</si>
  <si>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</si>
  <si>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</si>
  <si>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</si>
  <si>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</si>
  <si>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</si>
  <si>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</si>
  <si>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</si>
  <si>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</si>
  <si>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</si>
  <si>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</si>
  <si>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</si>
  <si>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</si>
  <si>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</si>
  <si>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</si>
  <si>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</si>
  <si>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</si>
  <si>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</si>
  <si>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</si>
  <si>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</si>
  <si>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</si>
  <si>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</si>
  <si>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</si>
  <si>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</si>
  <si>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</si>
  <si>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</si>
  <si>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</si>
  <si>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</si>
  <si>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</si>
  <si>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</si>
  <si>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</si>
  <si>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</si>
  <si>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</si>
  <si>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</si>
  <si>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</si>
  <si>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</si>
  <si>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</si>
  <si>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</si>
  <si>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</si>
  <si>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</si>
  <si>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</si>
  <si>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</si>
  <si>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</si>
  <si>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</si>
  <si>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</si>
  <si>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</si>
  <si>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</si>
  <si>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</si>
  <si>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</si>
  <si>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</si>
  <si>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</si>
  <si>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</si>
  <si>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</si>
  <si>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</si>
  <si>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</si>
  <si>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</si>
  <si>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</si>
  <si>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</si>
  <si>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</si>
  <si>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</si>
  <si>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</si>
  <si>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</si>
  <si>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</si>
  <si>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</si>
  <si>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</si>
  <si>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</si>
  <si>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</si>
  <si>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</si>
  <si>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</si>
  <si>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</si>
  <si>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</si>
  <si>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</si>
  <si>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</si>
  <si>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</si>
  <si>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</si>
  <si>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</si>
  <si>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</si>
  <si>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</si>
  <si>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</si>
  <si>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</si>
  <si>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</si>
  <si>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</si>
  <si>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</si>
  <si>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</si>
  <si>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</si>
  <si>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</si>
  <si>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</si>
  <si>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</si>
  <si>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</si>
  <si>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</si>
  <si>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</si>
  <si>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</si>
  <si>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</si>
  <si>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</si>
  <si>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</si>
  <si>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</si>
  <si>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</si>
  <si>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</si>
  <si>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</si>
  <si>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</si>
  <si>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</si>
  <si>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</si>
  <si>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</si>
  <si>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</si>
  <si>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</si>
  <si>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</si>
  <si>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</si>
  <si>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</si>
  <si>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</si>
  <si>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</si>
  <si>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</si>
  <si>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</si>
  <si>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</si>
  <si>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</si>
  <si>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</si>
  <si>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</si>
  <si>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</si>
  <si>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</si>
  <si>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</si>
  <si>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</si>
  <si>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</si>
  <si>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</si>
  <si>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</si>
  <si>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</si>
  <si>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</si>
  <si>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</si>
  <si>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</si>
  <si>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</si>
  <si>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</si>
  <si>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</si>
  <si>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</si>
  <si>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</si>
  <si>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</si>
  <si>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</si>
  <si>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</si>
  <si>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</si>
  <si>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</si>
  <si>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</si>
  <si>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</si>
  <si>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</si>
  <si>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</si>
  <si>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</si>
  <si>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</si>
  <si>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</si>
  <si>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</si>
  <si>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</si>
  <si>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</si>
  <si>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</si>
  <si>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</si>
  <si>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</si>
  <si>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</si>
  <si>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</si>
  <si>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</si>
  <si>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</si>
  <si>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</si>
  <si>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</si>
  <si>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</si>
  <si>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</si>
  <si>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</si>
  <si>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</si>
  <si>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</si>
  <si>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</si>
  <si>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</si>
  <si>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</si>
  <si>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</si>
  <si>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</si>
  <si>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</si>
  <si>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</si>
  <si>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</si>
  <si>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</si>
  <si>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</si>
  <si>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</si>
  <si>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</si>
  <si>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</si>
  <si>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</si>
  <si>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</si>
  <si>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</si>
  <si>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</si>
  <si>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</si>
  <si>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</si>
  <si>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</si>
  <si>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</si>
  <si>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</si>
  <si>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</si>
  <si>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</si>
  <si>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</si>
  <si>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</si>
  <si>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</si>
  <si>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</si>
  <si>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</si>
  <si>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</si>
  <si>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</si>
  <si>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</si>
  <si>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</si>
  <si>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</si>
  <si>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</si>
  <si>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</si>
  <si>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</si>
  <si>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</si>
  <si>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</si>
  <si>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</si>
  <si>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</si>
  <si>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</si>
  <si>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</si>
  <si>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</si>
  <si>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</si>
  <si>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</si>
  <si>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</si>
  <si>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</si>
  <si>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</si>
  <si>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</si>
  <si>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</si>
  <si>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</si>
  <si>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</si>
  <si>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</si>
  <si>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</si>
  <si>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</si>
  <si>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</si>
  <si>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</si>
  <si>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</si>
  <si>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</si>
  <si>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</si>
  <si>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</si>
  <si>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</si>
  <si>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</si>
  <si>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</si>
  <si>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</si>
  <si>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</si>
  <si>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</si>
  <si>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</si>
  <si>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</si>
  <si>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</si>
  <si>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</si>
  <si>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</si>
  <si>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</si>
  <si>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</si>
  <si>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</si>
  <si>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</si>
  <si>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</si>
  <si>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</si>
  <si>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</si>
  <si>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</si>
  <si>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</si>
  <si>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</si>
  <si>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</si>
  <si>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</si>
  <si>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</si>
  <si>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</si>
  <si>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</si>
  <si>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</si>
  <si>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</si>
  <si>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</si>
  <si>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</si>
  <si>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</si>
  <si>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</si>
  <si>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</si>
  <si>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</si>
  <si>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</si>
  <si>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</si>
  <si>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</si>
  <si>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</si>
  <si>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</si>
  <si>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</si>
  <si>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</si>
  <si>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</si>
  <si>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</si>
  <si>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</si>
  <si>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</si>
  <si>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</si>
  <si>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</si>
  <si>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</si>
  <si>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</si>
  <si>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</si>
  <si>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</si>
  <si>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</si>
  <si>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</si>
  <si>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</si>
  <si>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</si>
  <si>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</si>
  <si>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</si>
  <si>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</si>
  <si>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</si>
  <si>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</si>
  <si>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</si>
  <si>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</si>
  <si>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</si>
  <si>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</si>
  <si>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</si>
  <si>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</si>
  <si>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</si>
  <si>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</si>
  <si>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</si>
  <si>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</si>
  <si>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</si>
  <si>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</si>
  <si>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</si>
  <si>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</si>
  <si>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</si>
  <si>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</si>
  <si>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</si>
  <si>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</si>
  <si>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</si>
  <si>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</si>
  <si>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</si>
  <si>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</si>
  <si>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</si>
  <si>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</si>
  <si>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</si>
  <si>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</si>
  <si>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</si>
  <si>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</si>
  <si>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</si>
  <si>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</si>
  <si>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</si>
  <si>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</si>
  <si>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</si>
  <si>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</si>
  <si>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</si>
  <si>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</si>
  <si>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</si>
  <si>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</si>
  <si>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</si>
  <si>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</si>
  <si>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</si>
  <si>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</si>
  <si>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</si>
  <si>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</si>
  <si>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</si>
  <si>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</si>
  <si>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</si>
  <si>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</si>
  <si>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</si>
  <si>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</si>
  <si>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</si>
  <si>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</si>
  <si>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</si>
  <si>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</si>
  <si>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</si>
  <si>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</si>
  <si>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</si>
  <si>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</si>
  <si>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</si>
  <si>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</si>
  <si>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</si>
  <si>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</si>
  <si>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</si>
  <si>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</si>
  <si>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</si>
  <si>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</si>
  <si>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</si>
  <si>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</si>
  <si>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</si>
  <si>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</si>
  <si>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</si>
  <si>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</si>
  <si>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</si>
  <si>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</si>
  <si>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</si>
  <si>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</si>
  <si>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</si>
  <si>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</si>
  <si>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</si>
  <si>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</si>
  <si>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</si>
  <si>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</si>
  <si>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</si>
  <si>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</si>
  <si>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</si>
  <si>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</si>
  <si>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</si>
  <si>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</si>
  <si>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</si>
  <si>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</si>
  <si>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</si>
  <si>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</si>
  <si>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</si>
  <si>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</si>
  <si>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</si>
  <si>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</si>
  <si>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</si>
  <si>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</si>
  <si>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</si>
  <si>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</si>
  <si>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</si>
  <si>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</si>
  <si>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</si>
  <si>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</si>
  <si>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</si>
  <si>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</si>
  <si>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</si>
  <si>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</si>
  <si>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</si>
  <si>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</si>
  <si>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</si>
  <si>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</si>
  <si>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</si>
  <si>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</si>
  <si>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</si>
  <si>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</si>
  <si>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</si>
  <si>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</si>
  <si>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</si>
  <si>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</si>
  <si>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</si>
  <si>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</si>
  <si>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</si>
  <si>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</si>
  <si>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</si>
  <si>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</si>
  <si>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</si>
  <si>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</si>
  <si>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</si>
  <si>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</si>
  <si>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</si>
  <si>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</si>
  <si>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</si>
  <si>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</si>
  <si>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</si>
  <si>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</si>
  <si>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</si>
  <si>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</si>
  <si>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</si>
  <si>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</si>
  <si>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</si>
  <si>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</si>
  <si>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</si>
  <si>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</si>
  <si>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</si>
  <si>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</si>
  <si>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</si>
  <si>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</si>
  <si>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</si>
  <si>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</si>
  <si>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</si>
  <si>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</si>
  <si>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</si>
  <si>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</si>
  <si>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</si>
  <si>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</si>
  <si>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</si>
  <si>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</si>
  <si>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</si>
  <si>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</si>
  <si>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</si>
  <si>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</si>
  <si>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</si>
  <si>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</si>
  <si>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</si>
  <si>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</si>
  <si>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</si>
  <si>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</si>
  <si>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</si>
  <si>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</si>
  <si>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</si>
  <si>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</si>
  <si>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</si>
  <si>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</si>
  <si>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</si>
  <si>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</si>
  <si>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</si>
  <si>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</si>
  <si>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</si>
  <si>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</si>
  <si>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</si>
  <si>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</si>
  <si>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</si>
  <si>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</si>
  <si>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</si>
  <si>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</si>
  <si>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</si>
  <si>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</si>
  <si>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</si>
  <si>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</si>
  <si>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</si>
  <si>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</si>
  <si>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</si>
  <si>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</si>
  <si>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</si>
  <si>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</si>
  <si>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</si>
  <si>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</si>
  <si>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</si>
  <si>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</si>
  <si>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</si>
  <si>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</si>
  <si>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</si>
  <si>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</si>
  <si>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</si>
  <si>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</si>
  <si>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</si>
  <si>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</si>
  <si>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</si>
  <si>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</si>
  <si>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</si>
  <si>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</si>
  <si>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</si>
  <si>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</si>
  <si>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</si>
  <si>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</si>
  <si>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</si>
  <si>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</si>
  <si>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</si>
  <si>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</si>
  <si>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</si>
  <si>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</si>
  <si>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</si>
  <si>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</si>
  <si>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</si>
  <si>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</si>
  <si>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</si>
  <si>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</si>
  <si>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</si>
  <si>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</si>
  <si>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</si>
  <si>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</si>
  <si>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</si>
  <si>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</si>
  <si>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</si>
  <si>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</si>
  <si>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</si>
  <si>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</si>
  <si>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</si>
  <si>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</si>
  <si>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</si>
  <si>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</si>
  <si>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</si>
  <si>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</si>
  <si>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</si>
  <si>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</si>
  <si>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</si>
  <si>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</si>
  <si>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</si>
  <si>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</si>
  <si>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</si>
  <si>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</si>
  <si>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</si>
  <si>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</si>
  <si>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</si>
  <si>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</si>
  <si>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</si>
  <si>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</si>
  <si>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</si>
  <si>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</si>
  <si>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</si>
  <si>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</si>
  <si>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</si>
  <si>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</si>
  <si>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</si>
  <si>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</si>
  <si>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</si>
  <si>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</si>
  <si>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</si>
  <si>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</si>
  <si>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</si>
  <si>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</si>
  <si>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</si>
  <si>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</si>
  <si>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</si>
  <si>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</si>
  <si>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</si>
  <si>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</si>
  <si>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</si>
  <si>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</si>
  <si>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</si>
  <si>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</si>
  <si>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</si>
  <si>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</si>
  <si>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</si>
  <si>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</si>
  <si>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</si>
  <si>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</si>
  <si>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</si>
  <si>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</si>
  <si>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</si>
  <si>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</si>
  <si>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</si>
  <si>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</si>
  <si>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</si>
  <si>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</si>
  <si>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</si>
  <si>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</si>
  <si>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</si>
  <si>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</si>
  <si>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</si>
  <si>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</si>
  <si>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</si>
  <si>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</si>
  <si>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</si>
  <si>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</si>
  <si>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</si>
  <si>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</si>
  <si>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</si>
  <si>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</si>
  <si>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</si>
  <si>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</si>
  <si>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</si>
  <si>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</si>
  <si>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</si>
  <si>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</si>
  <si>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</si>
  <si>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</si>
  <si>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</si>
  <si>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</si>
  <si>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</si>
  <si>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</si>
  <si>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</si>
  <si>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</si>
  <si>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</si>
  <si>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</si>
  <si>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</si>
  <si>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</si>
  <si>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</si>
  <si>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</si>
  <si>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</si>
  <si>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</si>
  <si>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</si>
  <si>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</si>
  <si>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</si>
  <si>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</si>
  <si>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</si>
  <si>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</si>
  <si>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</si>
  <si>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</si>
  <si>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</si>
  <si>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</si>
  <si>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</si>
  <si>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</si>
  <si>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</si>
  <si>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</si>
  <si>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</si>
  <si>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</si>
  <si>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</si>
  <si>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</si>
  <si>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</si>
  <si>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</si>
  <si>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</si>
  <si>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</si>
  <si>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</si>
  <si>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</si>
  <si>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</si>
  <si>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</si>
  <si>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</si>
  <si>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</si>
  <si>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</si>
  <si>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</si>
  <si>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</si>
  <si>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</si>
  <si>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</si>
  <si>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</si>
  <si>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</si>
  <si>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</si>
  <si>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</si>
  <si>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</si>
  <si>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</si>
  <si>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</si>
  <si>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</si>
  <si>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</si>
  <si>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</si>
  <si>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</si>
  <si>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</si>
  <si>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</si>
  <si>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</si>
  <si>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</si>
  <si>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</si>
  <si>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</si>
  <si>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</si>
  <si>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</si>
  <si>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</si>
  <si>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</si>
  <si>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</si>
  <si>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</si>
  <si>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</si>
  <si>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</si>
  <si>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</si>
  <si>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</si>
  <si>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</si>
  <si>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</si>
  <si>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</si>
  <si>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</si>
  <si>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</si>
  <si>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</si>
  <si>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</si>
  <si>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</si>
  <si>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</si>
  <si>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</si>
  <si>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</si>
  <si>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</si>
  <si>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</si>
  <si>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</si>
  <si>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</si>
  <si>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</si>
  <si>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</si>
  <si>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</si>
  <si>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</si>
  <si>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</si>
  <si>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</si>
  <si>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</si>
  <si>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</si>
  <si>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</si>
  <si>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</si>
  <si>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</si>
  <si>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</si>
  <si>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</si>
  <si>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</si>
  <si>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</si>
  <si>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</si>
  <si>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</si>
  <si>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</si>
  <si>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</si>
  <si>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</si>
  <si>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</si>
  <si>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</si>
  <si>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</si>
  <si>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</si>
  <si>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</si>
  <si>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</si>
  <si>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</si>
  <si>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</si>
  <si>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</si>
  <si>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</si>
  <si>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</si>
  <si>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</si>
  <si>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</si>
  <si>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</si>
  <si>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</si>
  <si>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</si>
  <si>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</si>
  <si>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</si>
  <si>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</si>
  <si>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</si>
  <si>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</si>
  <si>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</si>
  <si>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</si>
  <si>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</si>
  <si>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</si>
  <si>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</si>
  <si>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</si>
  <si>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</si>
  <si>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</si>
  <si>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</si>
  <si>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</si>
  <si>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</si>
  <si>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</si>
  <si>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</si>
  <si>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</si>
  <si>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</si>
  <si>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</si>
  <si>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</si>
  <si>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</si>
  <si>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</si>
  <si>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</si>
  <si>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</si>
  <si>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</si>
  <si>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</si>
  <si>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</si>
  <si>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</si>
  <si>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</si>
  <si>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</si>
  <si>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</si>
  <si>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</si>
  <si>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</si>
  <si>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</si>
  <si>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</si>
  <si>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</si>
  <si>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</si>
  <si>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</si>
  <si>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</si>
  <si>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</si>
  <si>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</si>
  <si>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</si>
  <si>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</si>
  <si>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</si>
  <si>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</si>
  <si>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</si>
  <si>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</si>
  <si>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</si>
  <si>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</si>
  <si>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</si>
  <si>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</si>
  <si>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</si>
  <si>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</si>
  <si>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</si>
  <si>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</si>
  <si>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</si>
  <si>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</si>
  <si>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</si>
  <si>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</si>
  <si>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</si>
  <si>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</si>
  <si>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</si>
  <si>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</si>
  <si>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</si>
  <si>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</si>
  <si>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</si>
  <si>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</si>
  <si>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</si>
  <si>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</si>
  <si>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</si>
  <si>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</si>
  <si>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</si>
  <si>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</si>
  <si>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</si>
  <si>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</si>
  <si>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</si>
  <si>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</si>
  <si>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</si>
  <si>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</si>
  <si>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</si>
  <si>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</si>
  <si>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</si>
  <si>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</si>
  <si>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</si>
  <si>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</si>
  <si>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</si>
  <si>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</si>
  <si>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</si>
  <si>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</si>
  <si>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</si>
  <si>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</si>
  <si>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</si>
  <si>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</si>
  <si>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</si>
  <si>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</si>
  <si>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</si>
  <si>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</si>
  <si>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</si>
  <si>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</si>
  <si>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</si>
  <si>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</si>
  <si>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</si>
  <si>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</si>
  <si>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</si>
  <si>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</si>
  <si>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</si>
  <si>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</si>
  <si>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</si>
  <si>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</si>
  <si>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</si>
  <si>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</si>
  <si>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</si>
  <si>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</si>
  <si>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</si>
  <si>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</si>
  <si>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</si>
  <si>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</si>
  <si>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</si>
  <si>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</si>
  <si>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</si>
  <si>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</si>
  <si>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</si>
  <si>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</si>
  <si>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</si>
  <si>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</si>
  <si>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</si>
  <si>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</si>
  <si>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</si>
  <si>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</si>
  <si>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</si>
  <si>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</si>
  <si>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</si>
  <si>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</si>
  <si>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</si>
  <si>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</si>
  <si>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</si>
  <si>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</si>
  <si>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</si>
  <si>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</si>
  <si>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</si>
  <si>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</si>
  <si>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</si>
  <si>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</si>
  <si>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</si>
  <si>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</si>
  <si>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</si>
  <si>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</si>
  <si>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</si>
  <si>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</si>
  <si>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</si>
  <si>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</si>
  <si>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</si>
  <si>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</si>
  <si>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</si>
  <si>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</si>
  <si>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</si>
  <si>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</si>
  <si>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</si>
  <si>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</si>
  <si>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</si>
  <si>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</si>
  <si>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</si>
  <si>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</si>
  <si>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</si>
  <si>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</si>
  <si>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</si>
  <si>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</si>
  <si>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</si>
  <si>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</si>
  <si>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</si>
  <si>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</si>
  <si>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</si>
  <si>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</si>
  <si>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</si>
  <si>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</si>
  <si>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</si>
  <si>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</si>
  <si>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</si>
  <si>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</si>
  <si>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</si>
  <si>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</si>
  <si>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</si>
  <si>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</si>
  <si>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</si>
  <si>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</si>
  <si>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</si>
  <si>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</si>
  <si>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</si>
  <si>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</si>
  <si>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</si>
  <si>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</si>
  <si>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</si>
  <si>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</si>
  <si>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</si>
  <si>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</si>
  <si>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</si>
  <si>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</si>
  <si>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</si>
  <si>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</si>
  <si>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</si>
  <si>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</si>
  <si>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</si>
  <si>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</si>
  <si>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</si>
  <si>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</si>
  <si>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</si>
  <si>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</si>
  <si>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</si>
  <si>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</si>
  <si>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</si>
  <si>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</si>
  <si>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</si>
  <si>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</si>
  <si>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</si>
  <si>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</si>
  <si>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</si>
  <si>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</si>
  <si>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</si>
  <si>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</si>
  <si>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</si>
  <si>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</si>
  <si>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</si>
  <si>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</si>
  <si>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</si>
  <si>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</si>
  <si>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</si>
  <si>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</si>
  <si>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</si>
  <si>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</si>
  <si>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</si>
  <si>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</si>
  <si>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</si>
  <si>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</si>
  <si>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</si>
  <si>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</si>
  <si>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</si>
  <si>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</si>
  <si>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</si>
  <si>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</si>
  <si>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</si>
  <si>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</si>
  <si>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</si>
  <si>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</si>
  <si>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</si>
  <si>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</si>
  <si>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</si>
  <si>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</si>
  <si>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</si>
  <si>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</si>
  <si>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</si>
  <si>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</si>
  <si>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</si>
  <si>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</si>
  <si>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</si>
  <si>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</si>
  <si>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</si>
  <si>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</si>
  <si>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</si>
  <si>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</si>
  <si>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</si>
  <si>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</si>
  <si>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</si>
  <si>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</si>
  <si>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</si>
  <si>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</si>
  <si>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</si>
  <si>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</si>
  <si>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</si>
  <si>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</si>
  <si>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</si>
  <si>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</si>
  <si>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</si>
  <si>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</si>
  <si>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</si>
  <si>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</si>
  <si>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</si>
  <si>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</si>
  <si>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</si>
  <si>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</si>
  <si>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</si>
  <si>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</si>
  <si>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</si>
  <si>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</si>
  <si>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</si>
  <si>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</si>
  <si>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</si>
  <si>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</si>
  <si>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</si>
  <si>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</si>
  <si>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</si>
  <si>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</si>
  <si>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</si>
  <si>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</si>
  <si>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</si>
  <si>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</si>
  <si>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</si>
  <si>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</si>
  <si>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</si>
  <si>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</si>
  <si>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</si>
  <si>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</si>
  <si>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</si>
  <si>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</si>
  <si>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</si>
  <si>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</si>
  <si>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</si>
  <si>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</si>
  <si>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</si>
  <si>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</si>
  <si>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</si>
  <si>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</si>
  <si>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</si>
  <si>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</si>
  <si>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</si>
  <si>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</si>
  <si>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</si>
  <si>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</si>
  <si>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</si>
  <si>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</si>
  <si>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</si>
  <si>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</si>
  <si>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</si>
  <si>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</si>
  <si>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</si>
  <si>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</si>
  <si>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</si>
  <si>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</si>
  <si>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</si>
  <si>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</si>
  <si>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</si>
  <si>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</si>
  <si>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</si>
  <si>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</si>
  <si>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</si>
  <si>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</si>
  <si>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</si>
  <si>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</si>
  <si>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</si>
  <si>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</si>
  <si>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</si>
  <si>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</si>
  <si>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</si>
  <si>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</si>
  <si>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</si>
  <si>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</si>
  <si>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</si>
  <si>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</si>
  <si>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</si>
  <si>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</si>
  <si>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</si>
  <si>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</si>
  <si>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</si>
  <si>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</si>
  <si>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</si>
  <si>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</si>
  <si>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</si>
  <si>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</si>
  <si>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</si>
  <si>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</si>
  <si>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</si>
  <si>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</si>
  <si>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</si>
  <si>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</si>
  <si>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</si>
  <si>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</si>
  <si>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</si>
  <si>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</si>
  <si>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</si>
  <si>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</si>
  <si>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</si>
  <si>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</si>
  <si>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</si>
  <si>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</si>
  <si>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</si>
  <si>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</si>
  <si>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</si>
  <si>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</si>
  <si>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</si>
  <si>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</si>
  <si>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</si>
  <si>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</si>
  <si>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</si>
  <si>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</si>
  <si>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</si>
  <si>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</si>
  <si>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</si>
  <si>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</si>
  <si>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</si>
  <si>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</si>
  <si>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</si>
  <si>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</si>
  <si>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</si>
  <si>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</si>
  <si>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</si>
  <si>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</si>
  <si>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</si>
  <si>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</si>
  <si>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</si>
  <si>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</si>
  <si>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</si>
  <si>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</si>
  <si>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</si>
  <si>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</si>
  <si>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</si>
  <si>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</si>
  <si>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</si>
  <si>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</si>
  <si>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</si>
  <si>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</si>
  <si>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</si>
  <si>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</si>
  <si>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</si>
  <si>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</si>
  <si>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</si>
  <si>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</si>
  <si>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</si>
  <si>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</si>
  <si>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</si>
  <si>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</si>
  <si>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</si>
  <si>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</si>
  <si>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</si>
  <si>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</si>
  <si>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</si>
  <si>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</si>
  <si>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</si>
  <si>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</si>
  <si>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</si>
  <si>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</si>
  <si>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</si>
  <si>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</si>
  <si>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</si>
  <si>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</si>
  <si>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</si>
  <si>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</si>
  <si>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</si>
  <si>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</si>
  <si>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</si>
  <si>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</si>
  <si>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</si>
  <si>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</si>
  <si>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</si>
  <si>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</si>
  <si>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</si>
  <si>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</si>
  <si>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</si>
  <si>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</si>
  <si>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</si>
  <si>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</si>
  <si>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</si>
  <si>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</si>
  <si>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</si>
  <si>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</si>
  <si>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</si>
  <si>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</si>
  <si>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</si>
  <si>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</si>
  <si>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</si>
  <si>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</si>
  <si>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</si>
  <si>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</si>
  <si>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</si>
  <si>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</si>
  <si>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</si>
  <si>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</si>
  <si>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</si>
  <si>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</si>
  <si>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</si>
  <si>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</si>
  <si>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</si>
  <si>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</si>
  <si>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</si>
  <si>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</si>
  <si>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</si>
  <si>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</si>
  <si>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</si>
  <si>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</si>
  <si>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</si>
  <si>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</si>
  <si>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</si>
  <si>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</si>
  <si>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</si>
  <si>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</si>
  <si>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</si>
  <si>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</si>
  <si>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</si>
  <si>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</si>
  <si>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</si>
  <si>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</si>
  <si>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</si>
  <si>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</si>
  <si>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</si>
  <si>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</si>
  <si>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</si>
  <si>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</si>
  <si>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</si>
  <si>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</si>
  <si>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</si>
  <si>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</si>
  <si>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</si>
  <si>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</si>
  <si>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</si>
  <si>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</si>
  <si>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</si>
  <si>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</si>
  <si>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</si>
  <si>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</si>
  <si>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</si>
  <si>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</si>
  <si>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</si>
  <si>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</si>
  <si>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</si>
  <si>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</si>
  <si>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</si>
  <si>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</si>
  <si>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</si>
  <si>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</si>
  <si>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</si>
  <si>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</si>
  <si>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</si>
  <si>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</si>
  <si>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</si>
  <si>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</si>
  <si>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</si>
  <si>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</si>
  <si>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</si>
  <si>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</si>
  <si>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</si>
  <si>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</si>
  <si>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</si>
  <si>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</si>
  <si>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</si>
  <si>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</si>
  <si>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</si>
  <si>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</si>
  <si>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</si>
  <si>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</si>
  <si>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</si>
  <si>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</si>
  <si>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</si>
  <si>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</si>
  <si>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</si>
  <si>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</si>
  <si>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</si>
  <si>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</si>
  <si>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</si>
  <si>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</si>
  <si>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</si>
  <si>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</si>
  <si>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</si>
  <si>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</si>
  <si>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</si>
  <si>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</si>
  <si>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</si>
  <si>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</si>
  <si>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</si>
  <si>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</si>
  <si>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</si>
  <si>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</si>
  <si>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</si>
  <si>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</si>
  <si>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</si>
  <si>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</si>
  <si>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</si>
  <si>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</si>
  <si>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</si>
  <si>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</si>
  <si>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</si>
  <si>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</si>
  <si>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</si>
  <si>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</si>
  <si>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</si>
  <si>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</si>
  <si>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</si>
  <si>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</si>
  <si>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</si>
  <si>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</si>
  <si>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</si>
  <si>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</si>
  <si>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</si>
  <si>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</si>
  <si>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</si>
  <si>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</si>
  <si>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</si>
  <si>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</si>
  <si>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</si>
  <si>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</si>
  <si>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</si>
  <si>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</si>
  <si>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</si>
  <si>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</si>
  <si>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</si>
  <si>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</si>
  <si>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</si>
  <si>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</si>
  <si>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</si>
  <si>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</si>
  <si>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</si>
  <si>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</si>
  <si>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</si>
  <si>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</si>
  <si>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</si>
  <si>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</si>
  <si>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</si>
  <si>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</si>
  <si>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</si>
  <si>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</si>
  <si>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</si>
  <si>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</si>
  <si>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</si>
  <si>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</si>
  <si>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</si>
  <si>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</si>
  <si>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</si>
  <si>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</si>
  <si>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</si>
  <si>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</si>
  <si>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</si>
  <si>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</si>
  <si>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</si>
  <si>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</si>
  <si>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</si>
  <si>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</si>
  <si>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</si>
  <si>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</si>
  <si>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</si>
  <si>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</si>
  <si>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</si>
  <si>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</si>
  <si>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</si>
  <si>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</si>
  <si>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</si>
  <si>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</si>
  <si>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</si>
  <si>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</si>
  <si>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</si>
  <si>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</si>
  <si>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</si>
  <si>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</si>
  <si>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</si>
  <si>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</si>
  <si>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</si>
  <si>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</si>
  <si>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</si>
  <si>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</si>
  <si>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</si>
  <si>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</si>
  <si>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</si>
  <si>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</si>
  <si>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</si>
  <si>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</si>
  <si>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</si>
  <si>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</si>
  <si>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</si>
  <si>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</si>
  <si>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</si>
  <si>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</si>
  <si>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</si>
  <si>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</si>
  <si>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</si>
  <si>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</si>
  <si>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</si>
  <si>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</si>
  <si>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</si>
  <si>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</si>
  <si>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</si>
  <si>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</si>
  <si>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</si>
  <si>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</si>
  <si>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</si>
  <si>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</si>
  <si>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</si>
  <si>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</si>
  <si>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</si>
  <si>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</si>
  <si>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</si>
  <si>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</si>
  <si>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</si>
  <si>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</si>
  <si>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</si>
  <si>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</si>
  <si>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</si>
  <si>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</si>
  <si>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</si>
  <si>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</si>
  <si>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</si>
  <si>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</si>
  <si>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</si>
  <si>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</si>
  <si>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</si>
  <si>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</si>
  <si>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</si>
  <si>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</si>
  <si>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</si>
  <si>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</si>
  <si>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</si>
  <si>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</si>
  <si>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</si>
  <si>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</si>
  <si>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</si>
  <si>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</si>
  <si>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</si>
  <si>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</si>
  <si>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</si>
  <si>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</si>
  <si>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</si>
  <si>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</si>
  <si>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</si>
  <si>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</si>
  <si>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</si>
  <si>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</si>
  <si>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</si>
  <si>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</si>
  <si>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</si>
  <si>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</si>
  <si>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</si>
  <si>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</si>
  <si>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</si>
  <si>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</si>
  <si>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</si>
  <si>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</si>
  <si>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</si>
  <si>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</si>
  <si>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</si>
  <si>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</si>
  <si>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</si>
  <si>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</si>
  <si>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</si>
  <si>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</si>
  <si>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</si>
  <si>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</si>
  <si>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</si>
  <si>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</si>
  <si>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</si>
  <si>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</si>
  <si>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</si>
  <si>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</si>
  <si>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</si>
  <si>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</si>
  <si>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</si>
  <si>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</si>
  <si>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</si>
  <si>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</si>
  <si>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</si>
  <si>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</si>
  <si>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</si>
  <si>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</si>
  <si>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</si>
  <si>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</si>
  <si>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</si>
  <si>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</si>
  <si>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</si>
  <si>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</si>
  <si>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</si>
  <si>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</si>
  <si>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</si>
  <si>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</si>
  <si>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</si>
  <si>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</si>
  <si>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</si>
  <si>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</si>
  <si>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</si>
  <si>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</si>
  <si>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</si>
  <si>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</si>
  <si>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</si>
  <si>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</si>
  <si>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</si>
  <si>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</si>
  <si>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</si>
  <si>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</si>
  <si>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</si>
  <si>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</si>
  <si>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</si>
  <si>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</si>
  <si>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</si>
  <si>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</si>
  <si>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</si>
  <si>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</si>
  <si>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</si>
  <si>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</si>
  <si>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</si>
  <si>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</si>
  <si>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</si>
  <si>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</si>
  <si>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</si>
  <si>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</si>
  <si>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</si>
  <si>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</si>
  <si>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</si>
  <si>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</si>
  <si>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</si>
  <si>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</si>
  <si>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</si>
  <si>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</si>
  <si>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</si>
  <si>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</si>
  <si>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</si>
  <si>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</si>
  <si>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</si>
  <si>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</si>
  <si>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</si>
  <si>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</si>
  <si>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</si>
  <si>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</si>
  <si>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</si>
  <si>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</si>
  <si>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</si>
  <si>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</si>
  <si>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</si>
  <si>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</si>
  <si>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</si>
  <si>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</si>
  <si>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</si>
  <si>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</si>
  <si>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</si>
  <si>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</si>
  <si>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</si>
  <si>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</si>
  <si>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</si>
  <si>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</si>
  <si>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</si>
  <si>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</si>
  <si>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</si>
  <si>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</si>
  <si>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</si>
  <si>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</si>
  <si>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</si>
  <si>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</si>
  <si>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</si>
  <si>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</si>
  <si>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</si>
  <si>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</si>
  <si>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</si>
  <si>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</si>
  <si>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</si>
  <si>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</si>
  <si>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</si>
  <si>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</si>
  <si>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</si>
  <si>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</si>
  <si>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</si>
  <si>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</si>
  <si>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</si>
  <si>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</si>
  <si>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</si>
  <si>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</si>
  <si>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</si>
  <si>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</si>
  <si>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</si>
  <si>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</si>
  <si>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</si>
  <si>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</si>
  <si>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</si>
  <si>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</si>
  <si>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</si>
  <si>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</si>
  <si>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</si>
  <si>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</si>
  <si>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</si>
  <si>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</si>
  <si>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</si>
  <si>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</si>
  <si>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</si>
  <si>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</si>
  <si>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</si>
  <si>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</si>
  <si>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</si>
  <si>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</si>
  <si>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</si>
  <si>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</si>
  <si>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</si>
  <si>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</si>
  <si>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</si>
  <si>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</si>
  <si>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</si>
  <si>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</si>
  <si>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</si>
  <si>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</si>
  <si>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</si>
  <si>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</si>
  <si>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</si>
  <si>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</si>
  <si>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</si>
  <si>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</si>
  <si>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</si>
  <si>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</si>
  <si>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</si>
  <si>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</si>
  <si>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</si>
  <si>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</si>
  <si>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</si>
  <si>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</si>
  <si>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</si>
  <si>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</si>
  <si>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</si>
  <si>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</si>
  <si>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</si>
  <si>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</si>
  <si>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</si>
  <si>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</si>
  <si>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</si>
  <si>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</si>
  <si>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</si>
  <si>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</si>
  <si>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</si>
  <si>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</si>
  <si>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</si>
  <si>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</si>
  <si>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</si>
  <si>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</si>
  <si>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</si>
  <si>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</si>
  <si>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</si>
  <si>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</si>
  <si>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</si>
  <si>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</si>
  <si>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</si>
  <si>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</si>
  <si>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</si>
  <si>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</si>
  <si>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</si>
  <si>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</si>
  <si>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</si>
  <si>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</si>
  <si>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</si>
  <si>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</si>
  <si>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</si>
  <si>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</si>
  <si>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</si>
  <si>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</si>
  <si>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</si>
  <si>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</si>
  <si>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</si>
  <si>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</si>
  <si>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</si>
  <si>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</si>
  <si>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</si>
  <si>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</si>
  <si>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</si>
  <si>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</si>
  <si>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</si>
  <si>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</si>
  <si>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</si>
  <si>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</si>
  <si>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</si>
  <si>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</si>
  <si>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</si>
  <si>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</si>
  <si>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</si>
  <si>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</si>
  <si>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</si>
  <si>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</si>
  <si>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</si>
  <si>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</si>
  <si>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</si>
  <si>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</si>
  <si>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</si>
  <si>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</si>
  <si>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</si>
  <si>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</si>
  <si>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</si>
  <si>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</si>
  <si>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</si>
  <si>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</si>
  <si>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</si>
  <si>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</si>
  <si>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</si>
  <si>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</si>
  <si>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</si>
  <si>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</si>
  <si>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</si>
  <si>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</si>
  <si>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</si>
  <si>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</si>
  <si>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</si>
  <si>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</si>
  <si>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</si>
  <si>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</si>
  <si>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</si>
  <si>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</si>
  <si>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</si>
  <si>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</si>
  <si>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</si>
  <si>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</si>
  <si>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</si>
  <si>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</si>
  <si>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</si>
  <si>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</si>
  <si>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</si>
  <si>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</si>
  <si>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</si>
  <si>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</si>
  <si>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</si>
  <si>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</si>
  <si>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</si>
  <si>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</si>
  <si>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</si>
  <si>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</si>
  <si>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</si>
  <si>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</si>
  <si>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</si>
  <si>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</si>
  <si>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</si>
  <si>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</si>
  <si>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</si>
  <si>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</si>
  <si>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</si>
  <si>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</si>
  <si>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</si>
  <si>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</si>
  <si>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</si>
  <si>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</si>
  <si>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</si>
  <si>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</si>
  <si>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</si>
  <si>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</si>
  <si>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</si>
  <si>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</si>
  <si>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</si>
  <si>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</si>
  <si>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</si>
  <si>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</si>
  <si>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</si>
  <si>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</si>
  <si>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</si>
  <si>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</si>
  <si>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</si>
  <si>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</si>
  <si>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</si>
  <si>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</si>
  <si>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</si>
  <si>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</si>
  <si>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</si>
  <si>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</si>
  <si>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</si>
  <si>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</si>
  <si>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</si>
  <si>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</si>
  <si>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</si>
  <si>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</si>
  <si>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</si>
  <si>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</si>
  <si>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</si>
  <si>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</si>
  <si>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</si>
  <si>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</si>
  <si>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</si>
  <si>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</si>
  <si>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</si>
  <si>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</si>
  <si>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</si>
  <si>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</si>
  <si>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</si>
  <si>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</si>
  <si>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</si>
  <si>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</si>
  <si>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</si>
  <si>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</si>
  <si>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</si>
  <si>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</si>
  <si>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</si>
  <si>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</si>
  <si>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</si>
  <si>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</si>
  <si>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</si>
  <si>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</si>
  <si>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</si>
  <si>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</si>
  <si>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</si>
  <si>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</si>
  <si>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</si>
  <si>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</si>
  <si>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</si>
  <si>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</si>
  <si>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</si>
  <si>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</si>
  <si>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</si>
  <si>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</si>
  <si>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</si>
  <si>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</si>
  <si>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</si>
  <si>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</si>
  <si>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</si>
  <si>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</si>
  <si>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</si>
  <si>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</si>
  <si>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</si>
  <si>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</si>
  <si>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</si>
  <si>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</si>
  <si>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</si>
  <si>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</si>
  <si>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</si>
  <si>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</si>
  <si>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</si>
  <si>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</si>
  <si>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</si>
  <si>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</si>
  <si>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</si>
  <si>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</si>
  <si>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</si>
  <si>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</si>
  <si>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</si>
  <si>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</si>
  <si>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</si>
  <si>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</si>
  <si>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</si>
  <si>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</si>
  <si>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</si>
  <si>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</si>
  <si>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</si>
  <si>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</si>
  <si>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</si>
  <si>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</si>
  <si>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</si>
  <si>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</si>
  <si>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</si>
  <si>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</si>
  <si>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</si>
  <si>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</si>
  <si>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</si>
  <si>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</si>
  <si>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</si>
  <si>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</si>
  <si>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</si>
  <si>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</si>
  <si>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</si>
  <si>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</si>
  <si>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</si>
  <si>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</si>
  <si>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</si>
  <si>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</si>
  <si>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</si>
  <si>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</si>
  <si>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</si>
  <si>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</si>
  <si>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</si>
  <si>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</si>
  <si>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</si>
  <si>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</si>
  <si>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</si>
  <si>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</si>
  <si>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</si>
  <si>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</si>
  <si>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</si>
  <si>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</si>
  <si>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</si>
  <si>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</si>
  <si>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</si>
  <si>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</si>
  <si>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</si>
  <si>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</si>
  <si>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</si>
  <si>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</si>
  <si>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</si>
  <si>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</si>
  <si>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</si>
  <si>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</si>
  <si>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</si>
  <si>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</si>
  <si>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</si>
  <si>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</si>
  <si>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</si>
  <si>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</si>
  <si>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</si>
  <si>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</si>
  <si>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</si>
  <si>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</si>
  <si>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</si>
  <si>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</si>
  <si>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</si>
  <si>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</si>
  <si>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</si>
  <si>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</si>
  <si>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</si>
  <si>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</si>
  <si>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</si>
  <si>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</si>
  <si>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</si>
  <si>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</si>
  <si>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</si>
  <si>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</si>
  <si>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</si>
  <si>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</si>
  <si>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</si>
  <si>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</si>
  <si>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</si>
  <si>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</si>
  <si>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</si>
  <si>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</si>
  <si>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</si>
  <si>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</si>
  <si>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</si>
  <si>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</si>
  <si>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</si>
  <si>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</si>
  <si>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</si>
  <si>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</si>
  <si>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</si>
  <si>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</si>
  <si>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</si>
  <si>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</si>
  <si>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</si>
  <si>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</si>
  <si>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</si>
  <si>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</si>
  <si>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</si>
  <si>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</si>
  <si>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</si>
  <si>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</si>
  <si>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</si>
  <si>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</si>
  <si>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</si>
  <si>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</si>
  <si>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</si>
  <si>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</si>
  <si>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</si>
  <si>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</si>
  <si>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</si>
  <si>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</si>
  <si>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</si>
  <si>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</si>
  <si>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</si>
  <si>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</si>
  <si>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</si>
  <si>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</si>
  <si>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</si>
  <si>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</si>
  <si>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</si>
  <si>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</si>
  <si>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</si>
  <si>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</si>
  <si>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</si>
  <si>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</si>
  <si>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</si>
  <si>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</si>
  <si>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</si>
  <si>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</si>
  <si>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</si>
  <si>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</si>
  <si>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</si>
  <si>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</si>
  <si>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</si>
  <si>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</si>
  <si>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</si>
  <si>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</si>
  <si>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</si>
  <si>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</si>
  <si>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</si>
  <si>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</si>
  <si>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</si>
  <si>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</si>
  <si>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</si>
  <si>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</si>
  <si>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</si>
  <si>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</si>
  <si>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</si>
  <si>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</si>
  <si>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</si>
  <si>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</si>
  <si>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</si>
  <si>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</si>
  <si>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</si>
  <si>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</si>
  <si>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</si>
  <si>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</si>
  <si>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</si>
  <si>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</si>
  <si>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</si>
  <si>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</si>
  <si>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</si>
  <si>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</si>
  <si>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</si>
  <si>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</si>
  <si>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</si>
  <si>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</si>
  <si>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</si>
  <si>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</si>
  <si>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</si>
  <si>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</si>
  <si>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</si>
  <si>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</si>
  <si>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</si>
  <si>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</si>
  <si>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</si>
  <si>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</si>
  <si>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</si>
  <si>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</si>
  <si>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</si>
  <si>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</si>
  <si>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</si>
  <si>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</si>
  <si>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</si>
  <si>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</si>
  <si>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</si>
  <si>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</si>
  <si>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</si>
  <si>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</si>
  <si>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</si>
  <si>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</si>
  <si>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</si>
  <si>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</si>
  <si>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</si>
  <si>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</si>
  <si>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</si>
  <si>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</si>
  <si>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</si>
  <si>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</si>
  <si>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</si>
  <si>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</si>
  <si>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</si>
  <si>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</si>
  <si>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</si>
  <si>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</si>
  <si>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</si>
  <si>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</si>
  <si>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</si>
  <si>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</si>
  <si>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</si>
  <si>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</si>
  <si>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</si>
  <si>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</si>
  <si>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</si>
  <si>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</si>
  <si>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</si>
  <si>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</si>
  <si>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</si>
  <si>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</si>
  <si>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</si>
  <si>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</si>
  <si>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</si>
  <si>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</si>
  <si>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</si>
  <si>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</si>
  <si>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</si>
  <si>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</si>
  <si>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</si>
  <si>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</si>
  <si>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</si>
  <si>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</si>
  <si>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</si>
  <si>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</si>
  <si>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</si>
  <si>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</si>
  <si>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</si>
  <si>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</si>
  <si>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</si>
  <si>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</si>
  <si>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</si>
  <si>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</si>
  <si>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</si>
  <si>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</si>
  <si>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</si>
  <si>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</si>
  <si>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</si>
  <si>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</si>
  <si>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</si>
  <si>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</si>
  <si>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</si>
  <si>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</si>
  <si>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</si>
  <si>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</si>
  <si>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</si>
  <si>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</si>
  <si>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</si>
  <si>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</si>
  <si>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</si>
  <si>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</si>
  <si>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</si>
  <si>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</si>
  <si>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</si>
  <si>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</si>
  <si>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</si>
  <si>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</si>
  <si>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</si>
  <si>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</si>
  <si>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</si>
  <si>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</si>
  <si>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</si>
  <si>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</si>
  <si>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</si>
  <si>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</si>
  <si>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</si>
  <si>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</si>
  <si>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</si>
  <si>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</si>
  <si>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</si>
  <si>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</si>
  <si>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</si>
  <si>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</si>
  <si>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</si>
  <si>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</si>
  <si>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</si>
  <si>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</si>
  <si>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</si>
  <si>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</si>
  <si>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</si>
  <si>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</si>
  <si>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</si>
  <si>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</si>
  <si>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</si>
  <si>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</si>
  <si>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</si>
  <si>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</si>
  <si>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</si>
  <si>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</si>
  <si>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</si>
  <si>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</si>
  <si>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</si>
  <si>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</si>
  <si>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</si>
  <si>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</si>
  <si>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</si>
  <si>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</si>
  <si>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</si>
  <si>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</si>
  <si>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</si>
  <si>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</si>
  <si>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</si>
  <si>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</si>
  <si>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</si>
  <si>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</si>
  <si>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</si>
  <si>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</si>
  <si>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</si>
  <si>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</si>
  <si>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</si>
  <si>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</si>
  <si>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</si>
  <si>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</si>
  <si>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</si>
  <si>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</si>
  <si>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</si>
  <si>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</si>
  <si>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</si>
  <si>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</si>
  <si>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</si>
  <si>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</si>
  <si>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</si>
  <si>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</si>
  <si>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</si>
  <si>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</si>
  <si>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</si>
  <si>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</si>
  <si>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</si>
  <si>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</si>
  <si>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</si>
  <si>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</si>
  <si>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</si>
  <si>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</si>
  <si>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</si>
  <si>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</si>
  <si>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</si>
  <si>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</si>
  <si>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</si>
  <si>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</si>
  <si>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</si>
  <si>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</si>
  <si>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</si>
  <si>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</si>
  <si>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</si>
  <si>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</si>
  <si>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</si>
  <si>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</si>
  <si>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</si>
  <si>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</si>
  <si>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</si>
  <si>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</si>
  <si>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</si>
  <si>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</si>
  <si>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</si>
  <si>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</si>
  <si>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</si>
  <si>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</si>
  <si>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</si>
  <si>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</si>
  <si>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</si>
  <si>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</si>
  <si>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</si>
  <si>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</si>
  <si>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</si>
  <si>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</si>
  <si>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</si>
  <si>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</si>
  <si>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</si>
  <si>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</si>
  <si>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</si>
  <si>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</si>
  <si>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</si>
  <si>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</si>
  <si>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</si>
  <si>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</si>
  <si>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</si>
  <si>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</si>
  <si>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</si>
  <si>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</si>
  <si>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</si>
  <si>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</si>
  <si>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</si>
  <si>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</si>
  <si>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</si>
  <si>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</si>
  <si>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</si>
  <si>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</si>
  <si>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</si>
  <si>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</si>
  <si>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</si>
  <si>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</si>
  <si>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</si>
  <si>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</si>
  <si>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</si>
  <si>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</si>
  <si>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</si>
  <si>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</si>
  <si>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</si>
  <si>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</si>
  <si>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</si>
  <si>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</si>
  <si>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</si>
  <si>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</si>
  <si>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</si>
  <si>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</si>
  <si>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</si>
  <si>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</si>
  <si>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</si>
  <si>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</si>
  <si>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</si>
  <si>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</si>
  <si>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</si>
  <si>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</si>
  <si>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</si>
  <si>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</si>
  <si>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</si>
  <si>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</si>
  <si>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</si>
  <si>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</si>
  <si>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</si>
  <si>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</si>
  <si>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</si>
  <si>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</si>
  <si>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</si>
  <si>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</si>
  <si>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</si>
  <si>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</si>
  <si>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</si>
  <si>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</si>
  <si>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</si>
  <si>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</si>
  <si>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</si>
  <si>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</si>
  <si>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</si>
  <si>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</si>
  <si>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</si>
  <si>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</si>
  <si>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</si>
  <si>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</si>
  <si>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</si>
  <si>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</si>
  <si>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</si>
  <si>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</si>
  <si>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</si>
  <si>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</si>
  <si>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</si>
  <si>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</si>
  <si>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</si>
  <si>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</si>
  <si>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</si>
  <si>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</si>
  <si>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</si>
  <si>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</si>
  <si>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</si>
  <si>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</si>
  <si>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</si>
  <si>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</si>
  <si>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</si>
  <si>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</si>
  <si>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</si>
  <si>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</si>
  <si>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</si>
  <si>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</si>
  <si>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</si>
  <si>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</si>
  <si>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</si>
  <si>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</si>
  <si>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</si>
  <si>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</si>
  <si>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</si>
  <si>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</si>
  <si>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</si>
  <si>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</si>
  <si>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</si>
  <si>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</si>
  <si>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</si>
  <si>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</si>
  <si>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</si>
  <si>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</si>
  <si>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</si>
  <si>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</si>
  <si>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</si>
  <si>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</si>
  <si>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</si>
  <si>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</si>
  <si>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</si>
  <si>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</si>
  <si>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</si>
  <si>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</si>
  <si>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</si>
  <si>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</si>
  <si>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</si>
  <si>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</si>
  <si>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</si>
  <si>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</si>
  <si>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</si>
  <si>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</si>
  <si>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</si>
  <si>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</si>
  <si>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</si>
  <si>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</si>
  <si>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</si>
  <si>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</si>
  <si>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</si>
  <si>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</si>
  <si>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</si>
  <si>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</si>
  <si>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</si>
  <si>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</si>
  <si>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</si>
  <si>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</si>
  <si>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</si>
  <si>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</si>
  <si>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</si>
  <si>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</si>
  <si>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</si>
  <si>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</si>
  <si>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</si>
  <si>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</si>
  <si>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</si>
  <si>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</si>
  <si>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</si>
  <si>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</si>
  <si>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</si>
  <si>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</si>
  <si>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</si>
  <si>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</si>
  <si>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</si>
  <si>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</si>
  <si>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</si>
  <si>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</si>
  <si>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</si>
  <si>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</si>
  <si>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</si>
  <si>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</si>
  <si>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</si>
  <si>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</si>
  <si>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</si>
  <si>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</si>
  <si>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</si>
  <si>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</si>
  <si>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</si>
  <si>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</si>
  <si>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</si>
  <si>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</si>
  <si>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</si>
  <si>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</si>
  <si>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</si>
  <si>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</si>
  <si>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</si>
  <si>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</si>
  <si>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</si>
  <si>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</si>
  <si>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</si>
  <si>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</si>
  <si>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</si>
  <si>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</si>
  <si>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</si>
  <si>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</si>
  <si>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</si>
  <si>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</si>
  <si>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</si>
  <si>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</si>
  <si>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</si>
  <si>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</si>
  <si>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</si>
  <si>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</si>
  <si>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</si>
  <si>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</si>
  <si>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</si>
  <si>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</si>
  <si>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</si>
  <si>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</si>
  <si>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</si>
  <si>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</si>
  <si>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</si>
  <si>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</si>
  <si>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</si>
  <si>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</si>
  <si>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</si>
  <si>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</si>
  <si>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</si>
  <si>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</si>
  <si>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</si>
  <si>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</si>
  <si>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</si>
  <si>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</si>
  <si>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</si>
  <si>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</si>
  <si>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</si>
  <si>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</si>
  <si>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</si>
  <si>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</si>
  <si>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</si>
  <si>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</si>
  <si>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</si>
  <si>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</si>
  <si>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</si>
  <si>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</si>
  <si>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</si>
  <si>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</si>
  <si>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</si>
  <si>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</si>
  <si>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</si>
  <si>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</si>
  <si>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</si>
  <si>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</si>
  <si>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</si>
  <si>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</si>
  <si>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</si>
  <si>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</si>
  <si>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</si>
  <si>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</si>
  <si>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</si>
  <si>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</si>
  <si>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</si>
  <si>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</si>
  <si>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</si>
  <si>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</si>
  <si>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</si>
  <si>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</si>
  <si>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</si>
  <si>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</si>
  <si>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</si>
  <si>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</si>
  <si>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</si>
  <si>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</si>
  <si>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</si>
  <si>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</si>
  <si>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</si>
  <si>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</si>
  <si>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</si>
  <si>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</si>
  <si>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</si>
  <si>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</si>
  <si>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</si>
  <si>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</si>
  <si>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</si>
  <si>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</si>
  <si>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</si>
  <si>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</si>
  <si>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</si>
  <si>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</si>
  <si>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</si>
  <si>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</si>
  <si>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</si>
  <si>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</si>
  <si>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</si>
  <si>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</si>
  <si>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</si>
  <si>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</si>
  <si>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</si>
  <si>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</si>
  <si>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</si>
  <si>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</si>
  <si>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</si>
  <si>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</si>
  <si>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</si>
  <si>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</si>
  <si>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</si>
  <si>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</si>
  <si>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</si>
  <si>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</si>
  <si>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</si>
  <si>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</si>
  <si>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</si>
  <si>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</si>
  <si>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</si>
  <si>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</si>
  <si>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</si>
  <si>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</si>
  <si>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</si>
  <si>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</si>
  <si>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</si>
  <si>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</si>
  <si>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</si>
  <si>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</si>
  <si>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</si>
  <si>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</si>
  <si>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</si>
  <si>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</si>
  <si>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</si>
  <si>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</si>
  <si>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</si>
  <si>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</si>
  <si>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</si>
  <si>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</si>
  <si>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</si>
  <si>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</si>
  <si>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</si>
  <si>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</si>
  <si>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</si>
  <si>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</si>
  <si>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</si>
  <si>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</si>
  <si>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</si>
  <si>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</si>
  <si>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</si>
  <si>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</si>
  <si>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</si>
  <si>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</si>
  <si>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</si>
  <si>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</si>
  <si>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</si>
  <si>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</si>
  <si>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</si>
  <si>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</si>
  <si>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</si>
  <si>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</si>
  <si>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</si>
  <si>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</si>
  <si>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</si>
  <si>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</si>
  <si>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</si>
  <si>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</si>
  <si>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</si>
  <si>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</si>
  <si>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</si>
  <si>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</si>
  <si>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</si>
  <si>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</si>
  <si>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</si>
  <si>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</si>
  <si>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</si>
  <si>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</si>
  <si>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</si>
  <si>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</si>
  <si>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</si>
  <si>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</si>
  <si>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</si>
  <si>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</si>
  <si>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</si>
  <si>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</si>
  <si>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</si>
  <si>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</si>
  <si>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</si>
  <si>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</si>
  <si>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</si>
  <si>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</si>
  <si>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</si>
  <si>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</si>
  <si>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</si>
  <si>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</si>
  <si>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</si>
  <si>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</si>
  <si>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</si>
  <si>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</si>
  <si>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</si>
  <si>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</si>
  <si>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</si>
  <si>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</si>
  <si>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</si>
  <si>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</si>
  <si>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</si>
  <si>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</si>
  <si>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</si>
  <si>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</si>
  <si>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</si>
  <si>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</si>
  <si>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</si>
  <si>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</si>
  <si>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</si>
  <si>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</si>
  <si>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</si>
  <si>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</si>
  <si>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</si>
  <si>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</si>
  <si>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</si>
  <si>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</si>
  <si>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</si>
  <si>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</si>
  <si>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</si>
  <si>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</si>
  <si>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</si>
  <si>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</si>
  <si>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</si>
  <si>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</si>
  <si>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</si>
  <si>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</si>
  <si>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</si>
  <si>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</si>
  <si>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</si>
  <si>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</si>
  <si>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</si>
  <si>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</si>
  <si>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</si>
  <si>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</si>
  <si>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</si>
  <si>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</si>
  <si>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</si>
  <si>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</si>
  <si>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</si>
  <si>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</si>
  <si>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</si>
  <si>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</si>
  <si>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</si>
  <si>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</si>
  <si>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</si>
  <si>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</si>
  <si>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</si>
  <si>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</si>
  <si>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</si>
  <si>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</si>
  <si>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</si>
  <si>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</si>
  <si>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</si>
  <si>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</si>
  <si>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</si>
  <si>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</si>
  <si>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</si>
  <si>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</si>
  <si>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</si>
  <si>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</si>
  <si>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</si>
  <si>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</si>
  <si>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</si>
  <si>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</si>
  <si>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</si>
  <si>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</si>
  <si>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</si>
  <si>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</si>
  <si>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</si>
  <si>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</si>
  <si>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</si>
  <si>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</si>
  <si>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</si>
  <si>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</si>
  <si>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</si>
  <si>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</si>
  <si>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</si>
  <si>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</si>
  <si>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</si>
  <si>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</si>
  <si>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</si>
  <si>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</si>
  <si>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</si>
  <si>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</si>
  <si>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</si>
  <si>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</si>
  <si>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</si>
  <si>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</si>
  <si>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</si>
  <si>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</si>
  <si>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</si>
  <si>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</si>
  <si>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</si>
  <si>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</si>
  <si>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</si>
  <si>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</si>
  <si>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</si>
  <si>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</si>
  <si>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</si>
  <si>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</si>
  <si>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</si>
  <si>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</si>
  <si>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</si>
  <si>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</si>
  <si>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</si>
  <si>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</si>
  <si>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</si>
  <si>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</si>
  <si>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</si>
  <si>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</si>
  <si>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</si>
  <si>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</si>
  <si>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</si>
  <si>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</si>
  <si>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</si>
  <si>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</si>
  <si>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</si>
  <si>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</si>
  <si>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</si>
  <si>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</si>
  <si>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</si>
  <si>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</si>
  <si>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</si>
  <si>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</si>
  <si>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</si>
  <si>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</si>
  <si>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</si>
  <si>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</si>
  <si>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</si>
  <si>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</si>
  <si>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</si>
  <si>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</si>
  <si>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</si>
  <si>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</si>
  <si>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</si>
  <si>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</si>
  <si>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</si>
  <si>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</si>
  <si>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</si>
  <si>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</si>
  <si>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</si>
  <si>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</si>
  <si>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</si>
  <si>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</si>
  <si>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</si>
  <si>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</si>
  <si>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</si>
  <si>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</si>
  <si>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</si>
  <si>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</si>
  <si>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</si>
  <si>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</si>
  <si>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</si>
  <si>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</si>
  <si>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</si>
  <si>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</si>
  <si>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</si>
  <si>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</si>
  <si>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</si>
  <si>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</si>
  <si>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</si>
  <si>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</si>
  <si>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</si>
  <si>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</si>
  <si>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</si>
  <si>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</si>
  <si>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</si>
  <si>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</si>
  <si>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</si>
  <si>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</si>
  <si>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</si>
  <si>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</si>
  <si>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</si>
  <si>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</si>
  <si>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</si>
  <si>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</si>
  <si>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</si>
  <si>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</si>
  <si>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</si>
  <si>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</si>
  <si>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</si>
  <si>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</si>
  <si>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</si>
  <si>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</si>
  <si>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</si>
  <si>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</si>
  <si>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</si>
  <si>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</si>
  <si>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</si>
  <si>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</si>
  <si>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</si>
  <si>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</si>
  <si>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</si>
  <si>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</si>
  <si>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</si>
  <si>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</si>
  <si>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</si>
  <si>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</si>
  <si>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</si>
  <si>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</si>
  <si>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</si>
  <si>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</si>
  <si>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</si>
  <si>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</si>
  <si>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</si>
  <si>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</si>
  <si>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</si>
  <si>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</si>
  <si>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</si>
  <si>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</si>
  <si>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</si>
  <si>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</si>
  <si>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</si>
  <si>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</si>
  <si>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</si>
  <si>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</si>
  <si>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</si>
  <si>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</si>
  <si>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</si>
  <si>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</si>
  <si>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</si>
  <si>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</si>
  <si>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</si>
  <si>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</si>
  <si>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</si>
  <si>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</si>
  <si>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</si>
  <si>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</si>
  <si>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</si>
  <si>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</si>
  <si>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</si>
  <si>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</si>
  <si>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</si>
  <si>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</si>
  <si>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</si>
  <si>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</si>
  <si>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</si>
  <si>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</si>
  <si>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</si>
  <si>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</si>
  <si>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</si>
  <si>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</si>
  <si>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</si>
  <si>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</si>
  <si>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</si>
  <si>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</si>
  <si>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</si>
  <si>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</si>
  <si>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</si>
  <si>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</si>
  <si>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</si>
  <si>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</si>
  <si>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</si>
  <si>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</si>
  <si>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</si>
  <si>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</si>
  <si>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</si>
  <si>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</si>
  <si>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</si>
  <si>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</si>
  <si>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</si>
  <si>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</si>
  <si>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</si>
  <si>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</si>
  <si>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</si>
  <si>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</si>
  <si>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</si>
  <si>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</si>
  <si>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</si>
  <si>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</si>
  <si>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</si>
  <si>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</si>
  <si>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</si>
  <si>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</si>
  <si>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</si>
  <si>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</si>
  <si>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</si>
  <si>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</si>
  <si>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</si>
  <si>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</si>
  <si>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</si>
  <si>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</si>
  <si>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</si>
  <si>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</si>
  <si>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</si>
  <si>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</si>
  <si>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</si>
  <si>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</si>
  <si>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</si>
  <si>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</si>
  <si>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</si>
  <si>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</si>
  <si>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</si>
  <si>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</si>
  <si>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</si>
  <si>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</si>
  <si>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</si>
  <si>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</si>
  <si>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</si>
  <si>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</si>
  <si>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</si>
  <si>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</si>
  <si>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</si>
  <si>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</si>
  <si>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</si>
  <si>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</si>
  <si>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</si>
  <si>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</si>
  <si>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</si>
  <si>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</si>
  <si>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</si>
  <si>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</si>
  <si>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</si>
  <si>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</si>
  <si>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</si>
  <si>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</si>
  <si>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</si>
  <si>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</si>
  <si>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</si>
  <si>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</si>
  <si>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</si>
  <si>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</si>
  <si>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</si>
  <si>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</si>
  <si>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</si>
  <si>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</si>
  <si>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</si>
  <si>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</si>
  <si>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</si>
  <si>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</si>
  <si>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</si>
  <si>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</si>
  <si>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</si>
  <si>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</si>
  <si>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</si>
  <si>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</si>
  <si>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</si>
  <si>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</si>
  <si>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</si>
  <si>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</si>
  <si>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</si>
  <si>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</si>
  <si>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</si>
  <si>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</si>
  <si>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</si>
  <si>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</si>
  <si>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</si>
  <si>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</si>
  <si>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</si>
  <si>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</si>
  <si>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</si>
  <si>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</si>
  <si>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</si>
  <si>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</si>
  <si>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</si>
  <si>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</si>
  <si>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</si>
  <si>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</si>
  <si>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</si>
  <si>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</si>
  <si>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</si>
  <si>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</si>
  <si>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</si>
  <si>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</si>
  <si>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</si>
  <si>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</si>
  <si>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</si>
  <si>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</si>
  <si>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</si>
  <si>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</si>
  <si>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</si>
  <si>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</si>
  <si>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</si>
  <si>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</si>
  <si>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</si>
  <si>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</si>
  <si>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</si>
  <si>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</si>
  <si>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</si>
  <si>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</si>
  <si>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</si>
  <si>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</si>
  <si>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</si>
  <si>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</si>
  <si>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</si>
  <si>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</si>
  <si>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</si>
  <si>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</si>
  <si>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</si>
  <si>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</si>
  <si>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</si>
  <si>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</si>
  <si>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</si>
  <si>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</si>
  <si>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</si>
  <si>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</si>
  <si>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</si>
  <si>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</si>
  <si>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</si>
  <si>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</si>
  <si>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</si>
  <si>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</si>
  <si>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</si>
  <si>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</si>
  <si>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</si>
  <si>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</si>
  <si>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</si>
  <si>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</si>
  <si>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</si>
  <si>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</si>
  <si>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</si>
  <si>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</si>
  <si>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</si>
  <si>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</si>
  <si>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</si>
  <si>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</si>
  <si>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</si>
  <si>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</si>
  <si>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</si>
  <si>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</si>
  <si>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</si>
  <si>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</si>
  <si>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</si>
  <si>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</si>
  <si>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</si>
  <si>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</si>
  <si>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</si>
  <si>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</si>
  <si>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</si>
  <si>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</si>
  <si>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</si>
  <si>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</si>
  <si>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</si>
  <si>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</si>
  <si>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</si>
  <si>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</si>
  <si>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</si>
  <si>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</si>
  <si>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</si>
  <si>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</si>
  <si>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</si>
  <si>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</si>
  <si>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</si>
  <si>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</si>
  <si>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</si>
  <si>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</si>
  <si>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</si>
  <si>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</si>
  <si>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</si>
  <si>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</si>
  <si>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</si>
  <si>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</si>
  <si>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</si>
  <si>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</si>
  <si>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</si>
  <si>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</si>
  <si>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</si>
  <si>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</si>
  <si>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</si>
  <si>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</si>
  <si>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</si>
  <si>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</si>
  <si>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</si>
  <si>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</si>
  <si>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</si>
  <si>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</si>
  <si>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</si>
  <si>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</si>
  <si>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</si>
  <si>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</si>
  <si>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</si>
  <si>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</si>
  <si>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</si>
  <si>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</si>
  <si>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</si>
  <si>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</si>
  <si>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</si>
  <si>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</si>
  <si>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</si>
  <si>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</si>
  <si>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</si>
  <si>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</si>
  <si>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</si>
  <si>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</si>
  <si>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</si>
  <si>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</si>
  <si>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</si>
  <si>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</si>
  <si>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</si>
  <si>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</si>
  <si>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</si>
  <si>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</si>
  <si>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</si>
  <si>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</si>
  <si>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</si>
  <si>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</si>
  <si>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</si>
  <si>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</si>
  <si>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</si>
  <si>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</si>
  <si>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</si>
  <si>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</si>
  <si>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</si>
  <si>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</si>
  <si>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</si>
  <si>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</si>
  <si>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</si>
  <si>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</si>
  <si>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</si>
  <si>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</si>
  <si>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</si>
  <si>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</si>
  <si>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</si>
  <si>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</si>
  <si>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</si>
  <si>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</si>
  <si>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</si>
  <si>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</si>
  <si>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</si>
  <si>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</si>
  <si>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</si>
  <si>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</si>
  <si>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</si>
  <si>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</si>
  <si>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</si>
  <si>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</si>
  <si>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</si>
  <si>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</si>
  <si>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</si>
  <si>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</si>
  <si>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</si>
  <si>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</si>
  <si>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</si>
  <si>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</si>
  <si>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</si>
  <si>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</si>
  <si>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</si>
  <si>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</si>
  <si>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</si>
  <si>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</si>
  <si>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</si>
  <si>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</si>
  <si>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</si>
  <si>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</si>
  <si>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</si>
  <si>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</si>
  <si>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</si>
  <si>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</si>
  <si>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</si>
  <si>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</si>
  <si>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</si>
  <si>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</si>
  <si>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</si>
  <si>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</si>
  <si>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</si>
  <si>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</si>
  <si>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</si>
  <si>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</si>
  <si>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</si>
  <si>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</si>
  <si>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</si>
  <si>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</si>
  <si>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</si>
  <si>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</si>
  <si>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</si>
  <si>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</si>
  <si>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</si>
  <si>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</si>
  <si>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</si>
  <si>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</si>
  <si>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</si>
  <si>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</si>
  <si>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</si>
  <si>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</si>
  <si>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</si>
  <si>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</si>
  <si>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</si>
  <si>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</si>
  <si>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</si>
  <si>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</si>
  <si>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</si>
  <si>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</si>
  <si>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</si>
  <si>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</si>
  <si>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</si>
  <si>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</si>
  <si>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</si>
  <si>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</si>
  <si>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</si>
  <si>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</si>
  <si>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</si>
  <si>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</si>
  <si>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</si>
  <si>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</si>
  <si>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</si>
  <si>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</si>
  <si>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</si>
  <si>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</si>
  <si>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</si>
  <si>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</si>
  <si>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</si>
  <si>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</si>
  <si>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</si>
  <si>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</si>
  <si>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</si>
  <si>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</si>
  <si>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</si>
  <si>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</si>
  <si>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</si>
  <si>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</si>
  <si>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</si>
  <si>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</si>
  <si>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</si>
  <si>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</si>
  <si>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</si>
  <si>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</si>
  <si>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</si>
  <si>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</si>
  <si>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</si>
  <si>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</si>
  <si>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</si>
  <si>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</si>
  <si>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</si>
  <si>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</si>
  <si>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</si>
  <si>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</si>
  <si>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</si>
  <si>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</si>
  <si>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</si>
  <si>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</si>
  <si>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</si>
  <si>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</si>
  <si>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</si>
  <si>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</si>
  <si>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</si>
  <si>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</si>
  <si>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</si>
  <si>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</si>
  <si>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</si>
  <si>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</si>
  <si>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</si>
  <si>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</si>
  <si>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</si>
  <si>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</si>
  <si>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</si>
  <si>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</si>
  <si>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</si>
  <si>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</si>
  <si>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</si>
  <si>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</si>
  <si>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</si>
  <si>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</si>
  <si>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</si>
  <si>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</si>
  <si>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</si>
  <si>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</si>
  <si>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</si>
  <si>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</si>
  <si>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</si>
  <si>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</si>
  <si>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</si>
  <si>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</si>
  <si>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</si>
  <si>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</si>
  <si>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</si>
  <si>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</si>
  <si>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</si>
  <si>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</si>
  <si>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</si>
  <si>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</si>
  <si>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</si>
  <si>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</si>
  <si>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</si>
  <si>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</si>
  <si>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</si>
  <si>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</si>
  <si>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</si>
  <si>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</si>
  <si>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</si>
  <si>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</si>
  <si>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</si>
  <si>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</si>
  <si>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</si>
  <si>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</si>
  <si>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</si>
  <si>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</si>
  <si>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</si>
  <si>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</si>
  <si>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</si>
  <si>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</si>
  <si>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</si>
  <si>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</si>
  <si>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</si>
  <si>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</si>
  <si>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</si>
  <si>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</si>
  <si>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</si>
  <si>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</si>
  <si>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</si>
  <si>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</si>
  <si>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</si>
  <si>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</si>
  <si>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</si>
  <si>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</si>
  <si>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</si>
  <si>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</si>
  <si>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</si>
  <si>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</si>
  <si>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</si>
  <si>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</si>
  <si>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</si>
  <si>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</si>
  <si>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</si>
  <si>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</si>
  <si>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</si>
  <si>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</si>
  <si>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</si>
  <si>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</si>
  <si>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</si>
  <si>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</si>
  <si>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</si>
  <si>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</si>
  <si>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</si>
  <si>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</si>
  <si>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</si>
  <si>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</si>
  <si>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</si>
  <si>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</si>
  <si>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</si>
  <si>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</si>
  <si>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</si>
  <si>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</si>
  <si>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</si>
  <si>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</si>
  <si>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</si>
  <si>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</si>
  <si>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</si>
  <si>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</si>
  <si>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</si>
  <si>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</si>
  <si>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</si>
  <si>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</si>
  <si>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</si>
  <si>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</si>
  <si>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</si>
  <si>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</si>
  <si>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</si>
  <si>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</si>
  <si>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</si>
  <si>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</si>
  <si>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</si>
  <si>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</si>
  <si>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</si>
  <si>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</si>
  <si>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</si>
  <si>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</si>
  <si>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</si>
  <si>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</si>
  <si>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</si>
  <si>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</si>
  <si>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</si>
  <si>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</si>
  <si>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</si>
  <si>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</si>
  <si>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</si>
  <si>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</si>
  <si>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</si>
  <si>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</si>
  <si>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</si>
  <si>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</si>
  <si>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</si>
  <si>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</si>
  <si>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</si>
  <si>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</si>
  <si>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</si>
  <si>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</si>
  <si>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</si>
  <si>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</si>
  <si>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</si>
  <si>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</si>
  <si>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</si>
  <si>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</si>
  <si>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</si>
  <si>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</si>
  <si>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</si>
  <si>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</si>
  <si>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</si>
  <si>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</si>
  <si>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</si>
  <si>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</si>
  <si>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</si>
  <si>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</si>
  <si>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</si>
  <si>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</si>
  <si>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</si>
  <si>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</si>
  <si>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</si>
  <si>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</si>
  <si>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</si>
  <si>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</si>
  <si>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</si>
  <si>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</si>
  <si>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</si>
  <si>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</si>
  <si>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</si>
  <si>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</si>
  <si>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</si>
  <si>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</si>
  <si>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</si>
  <si>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</si>
  <si>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</si>
  <si>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</si>
  <si>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</si>
  <si>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</si>
  <si>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</si>
  <si>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</si>
  <si>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</si>
  <si>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</si>
  <si>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</si>
  <si>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</si>
  <si>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</si>
  <si>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</si>
  <si>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</si>
  <si>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</si>
  <si>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</si>
  <si>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</si>
  <si>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</si>
  <si>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</si>
  <si>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</si>
  <si>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</si>
  <si>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</si>
  <si>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</si>
  <si>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</si>
  <si>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</si>
  <si>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</si>
  <si>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</si>
  <si>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</si>
  <si>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</si>
  <si>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</si>
  <si>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</si>
  <si>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</si>
  <si>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</si>
  <si>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</si>
  <si>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</si>
  <si>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</si>
  <si>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</si>
  <si>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</si>
  <si>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</si>
  <si>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</si>
  <si>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</si>
  <si>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</si>
  <si>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</si>
  <si>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</si>
  <si>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</si>
  <si>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</si>
  <si>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</si>
  <si>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</si>
  <si>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</si>
  <si>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</si>
  <si>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</si>
  <si>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</si>
  <si>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</si>
  <si>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</si>
  <si>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</si>
  <si>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</si>
  <si>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</si>
  <si>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</si>
  <si>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</si>
  <si>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</si>
  <si>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</si>
  <si>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</si>
  <si>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</si>
  <si>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</si>
  <si>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</si>
  <si>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</si>
  <si>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</si>
  <si>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</si>
  <si>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</si>
  <si>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</si>
  <si>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</si>
  <si>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</si>
  <si>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</si>
  <si>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</si>
  <si>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</si>
  <si>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</si>
  <si>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</si>
  <si>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</si>
  <si>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</si>
  <si>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</si>
  <si>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</si>
  <si>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</si>
  <si>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</si>
  <si>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</si>
  <si>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</si>
  <si>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</si>
  <si>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</si>
  <si>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</si>
  <si>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</si>
  <si>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</si>
  <si>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</si>
  <si>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</si>
  <si>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</si>
  <si>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</si>
  <si>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</si>
  <si>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</si>
  <si>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</si>
  <si>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</si>
  <si>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</si>
  <si>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</si>
  <si>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</si>
  <si>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</si>
  <si>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</si>
  <si>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</si>
  <si>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</si>
  <si>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</si>
  <si>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</si>
  <si>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</si>
  <si>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</si>
  <si>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</si>
  <si>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</si>
  <si>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</si>
  <si>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</si>
  <si>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</si>
  <si>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</si>
  <si>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</si>
  <si>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</si>
  <si>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</si>
  <si>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</si>
  <si>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</si>
  <si>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</si>
  <si>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</si>
  <si>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</si>
  <si>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</si>
  <si>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</si>
  <si>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</si>
  <si>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</si>
  <si>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</si>
  <si>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</si>
  <si>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</si>
  <si>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</si>
  <si>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</si>
  <si>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</si>
  <si>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</si>
  <si>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</si>
  <si>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</si>
  <si>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</si>
  <si>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</si>
  <si>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</si>
  <si>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</si>
  <si>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</si>
  <si>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</si>
  <si>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</si>
  <si>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</si>
  <si>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</si>
  <si>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</si>
  <si>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</si>
  <si>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</si>
  <si>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</si>
  <si>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</si>
  <si>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</si>
  <si>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</si>
  <si>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</si>
  <si>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</si>
  <si>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</si>
  <si>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</si>
  <si>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</si>
  <si>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</si>
  <si>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</si>
  <si>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</si>
  <si>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</si>
  <si>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</si>
  <si>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</si>
  <si>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</si>
  <si>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</si>
  <si>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</si>
  <si>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</si>
  <si>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</si>
  <si>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</si>
  <si>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</si>
  <si>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</si>
  <si>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</si>
  <si>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</si>
  <si>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</si>
  <si>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</si>
  <si>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</si>
  <si>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</si>
  <si>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</si>
  <si>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</si>
  <si>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</si>
  <si>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</si>
  <si>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</si>
  <si>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</si>
  <si>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</si>
  <si>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</si>
  <si>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</si>
  <si>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</si>
  <si>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</si>
  <si>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</si>
  <si>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</si>
  <si>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</si>
  <si>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</si>
  <si>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</si>
  <si>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</si>
  <si>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</si>
  <si>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</si>
  <si>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</si>
  <si>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</si>
  <si>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</si>
  <si>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</si>
  <si>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</si>
  <si>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</si>
  <si>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</si>
  <si>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</si>
  <si>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</si>
  <si>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</si>
  <si>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</si>
  <si>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</si>
  <si>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</si>
  <si>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</si>
  <si>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</si>
  <si>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</si>
  <si>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</si>
  <si>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</si>
  <si>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</si>
  <si>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</si>
  <si>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</si>
  <si>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</si>
  <si>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</si>
  <si>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</si>
  <si>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</si>
  <si>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</si>
  <si>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</si>
  <si>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</si>
  <si>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</si>
  <si>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</si>
  <si>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</si>
  <si>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</si>
  <si>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</si>
  <si>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</si>
  <si>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</si>
  <si>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</si>
  <si>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</si>
  <si>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</si>
  <si>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</si>
  <si>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</si>
  <si>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</si>
  <si>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</si>
  <si>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</si>
  <si>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</si>
  <si>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</si>
  <si>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</si>
  <si>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</si>
  <si>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</si>
  <si>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</si>
  <si>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</si>
  <si>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</si>
  <si>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</si>
  <si>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</si>
  <si>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</si>
  <si>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</si>
  <si>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</si>
  <si>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</si>
  <si>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</si>
  <si>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</si>
  <si>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</si>
  <si>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</si>
  <si>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</si>
  <si>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</si>
  <si>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</si>
  <si>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</si>
  <si>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</si>
  <si>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</si>
  <si>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</si>
  <si>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</si>
  <si>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</si>
  <si>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</si>
  <si>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</si>
  <si>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</si>
  <si>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</si>
  <si>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</si>
  <si>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</si>
  <si>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</si>
  <si>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</si>
  <si>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</si>
  <si>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</si>
  <si>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</si>
  <si>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</si>
  <si>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</si>
  <si>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</si>
  <si>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</si>
  <si>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</si>
  <si>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</si>
  <si>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</si>
  <si>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</si>
  <si>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</si>
  <si>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</si>
  <si>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</si>
  <si>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</si>
  <si>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</si>
  <si>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</si>
  <si>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</si>
  <si>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</si>
  <si>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</si>
  <si>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</si>
  <si>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</si>
  <si>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</si>
  <si>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</si>
  <si>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</si>
  <si>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</si>
  <si>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</si>
  <si>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</si>
  <si>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</si>
  <si>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</si>
  <si>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</si>
  <si>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</si>
  <si>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</si>
  <si>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</si>
  <si>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</si>
  <si>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</si>
  <si>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</si>
  <si>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</si>
  <si>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</si>
  <si>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</si>
  <si>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</si>
  <si>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</si>
  <si>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</si>
  <si>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</si>
  <si>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</si>
  <si>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</si>
  <si>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</si>
  <si>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</si>
  <si>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</si>
  <si>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</si>
  <si>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</si>
  <si>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</si>
  <si>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</si>
  <si>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</si>
  <si>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</si>
  <si>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</si>
  <si>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</si>
  <si>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</si>
  <si>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</si>
  <si>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</si>
  <si>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</si>
  <si>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</si>
  <si>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</si>
  <si>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</si>
  <si>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</si>
  <si>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</si>
  <si>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</si>
  <si>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</si>
  <si>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</si>
  <si>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</si>
  <si>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</si>
  <si>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</si>
  <si>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</si>
  <si>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</si>
  <si>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</si>
  <si>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</si>
  <si>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</si>
  <si>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</si>
  <si>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</si>
  <si>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</si>
  <si>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</si>
  <si>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</si>
  <si>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</si>
  <si>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</si>
  <si>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</si>
  <si>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</si>
  <si>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</si>
  <si>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</si>
  <si>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</si>
  <si>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</si>
  <si>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</si>
  <si>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</si>
  <si>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</si>
  <si>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</si>
  <si>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</si>
  <si>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</si>
  <si>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</si>
  <si>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</si>
  <si>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</si>
  <si>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</si>
  <si>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</si>
  <si>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</si>
  <si>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</si>
  <si>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</si>
  <si>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</si>
  <si>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</si>
  <si>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</si>
  <si>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</si>
  <si>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</si>
  <si>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</si>
  <si>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</si>
  <si>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</si>
  <si>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</si>
  <si>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</si>
  <si>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</si>
  <si>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</si>
  <si>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</si>
  <si>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</si>
  <si>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</si>
  <si>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</si>
  <si>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</si>
  <si>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</si>
  <si>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</si>
  <si>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</si>
  <si>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</si>
  <si>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</si>
  <si>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</si>
  <si>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</si>
  <si>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</si>
  <si>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</si>
  <si>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</si>
  <si>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</si>
  <si>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</si>
  <si>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</si>
  <si>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</si>
  <si>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</si>
  <si>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</si>
  <si>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</si>
  <si>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</si>
  <si>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</si>
  <si>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</si>
  <si>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</si>
  <si>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</si>
  <si>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</si>
  <si>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</si>
  <si>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</si>
  <si>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</si>
  <si>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</si>
  <si>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</si>
  <si>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</si>
  <si>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</si>
  <si>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</si>
  <si>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</si>
  <si>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</si>
  <si>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</si>
  <si>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</si>
  <si>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</si>
  <si>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</si>
  <si>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</si>
  <si>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</si>
  <si>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</si>
  <si>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</si>
  <si>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</si>
  <si>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</si>
  <si>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</si>
  <si>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</si>
  <si>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</si>
  <si>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</si>
  <si>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</si>
  <si>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</si>
  <si>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</si>
  <si>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</si>
  <si>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</si>
  <si>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</si>
  <si>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</si>
  <si>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</si>
  <si>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</si>
  <si>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</si>
  <si>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</si>
  <si>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</si>
  <si>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</si>
  <si>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</si>
  <si>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</si>
  <si>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</si>
  <si>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</si>
  <si>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</si>
  <si>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</si>
  <si>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</si>
  <si>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</si>
  <si>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</si>
  <si>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</si>
  <si>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</si>
  <si>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</si>
  <si>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</si>
  <si>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</si>
  <si>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</si>
  <si>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</si>
  <si>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</si>
  <si>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</si>
  <si>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</si>
  <si>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</si>
  <si>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</si>
  <si>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</si>
  <si>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</si>
  <si>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</si>
  <si>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</si>
  <si>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</si>
  <si>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</si>
  <si>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</si>
  <si>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</si>
  <si>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</si>
  <si>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</si>
  <si>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</si>
  <si>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</si>
  <si>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</si>
  <si>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</si>
  <si>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</si>
  <si>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</si>
  <si>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</si>
  <si>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</si>
  <si>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</si>
  <si>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</si>
  <si>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</si>
  <si>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</si>
  <si>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</si>
  <si>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</si>
  <si>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</si>
  <si>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</si>
  <si>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</si>
  <si>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</si>
  <si>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</si>
  <si>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</si>
  <si>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</si>
  <si>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</si>
  <si>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</si>
  <si>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</si>
  <si>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</si>
  <si>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</si>
  <si>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</si>
  <si>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</si>
  <si>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</si>
  <si>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</si>
  <si>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</si>
  <si>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</si>
  <si>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</si>
  <si>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</si>
  <si>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</si>
  <si>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</si>
  <si>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</si>
  <si>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</si>
  <si>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</si>
  <si>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</si>
  <si>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</si>
  <si>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</si>
  <si>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</si>
  <si>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</si>
  <si>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</si>
  <si>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</si>
  <si>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</si>
  <si>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</si>
  <si>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</si>
  <si>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</si>
  <si>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</si>
  <si>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</si>
  <si>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</si>
  <si>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</si>
  <si>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</si>
  <si>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</si>
  <si>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</si>
  <si>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</si>
  <si>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</si>
  <si>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</si>
  <si>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</si>
  <si>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</si>
  <si>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</si>
  <si>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</si>
  <si>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</si>
  <si>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</si>
  <si>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</si>
  <si>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</si>
  <si>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</si>
  <si>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</si>
  <si>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</si>
  <si>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</si>
  <si>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</si>
  <si>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</si>
  <si>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</si>
  <si>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</si>
  <si>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</si>
  <si>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</si>
  <si>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</si>
  <si>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</si>
  <si>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</si>
  <si>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</si>
  <si>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</si>
  <si>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</si>
  <si>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</si>
  <si>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</si>
  <si>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</si>
  <si>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</si>
  <si>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</si>
  <si>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</si>
  <si>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</si>
  <si>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</si>
  <si>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</si>
  <si>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</si>
  <si>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</si>
  <si>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</si>
  <si>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</si>
  <si>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</si>
  <si>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</si>
  <si>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</si>
  <si>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</si>
  <si>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</si>
  <si>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</si>
  <si>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</si>
  <si>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</si>
  <si>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</si>
  <si>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</si>
  <si>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</si>
  <si>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</si>
  <si>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</si>
  <si>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</si>
  <si>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</si>
  <si>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</si>
  <si>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</si>
  <si>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</si>
  <si>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</si>
  <si>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</si>
  <si>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</si>
  <si>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</si>
  <si>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</si>
  <si>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</si>
  <si>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</si>
  <si>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</si>
  <si>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</si>
  <si>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</si>
  <si>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</si>
  <si>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</si>
  <si>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</si>
  <si>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</si>
  <si>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</si>
  <si>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</si>
  <si>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</si>
  <si>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</si>
  <si>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</si>
  <si>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</si>
  <si>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</si>
  <si>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</si>
  <si>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</si>
  <si>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</si>
  <si>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</si>
  <si>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</si>
  <si>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</si>
  <si>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</si>
  <si>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</si>
  <si>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</si>
  <si>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</si>
  <si>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</si>
  <si>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</si>
  <si>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</si>
  <si>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</si>
  <si>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</si>
  <si>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</si>
  <si>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</si>
  <si>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</si>
  <si>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</si>
  <si>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</si>
  <si>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</si>
  <si>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</si>
  <si>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</si>
  <si>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</si>
  <si>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</si>
  <si>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</si>
  <si>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</si>
  <si>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</si>
  <si>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</si>
  <si>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</si>
  <si>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</si>
  <si>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</si>
  <si>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</si>
  <si>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</si>
  <si>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</si>
  <si>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</si>
  <si>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</si>
  <si>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</si>
  <si>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</si>
  <si>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</si>
  <si>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</si>
  <si>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</si>
  <si>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</si>
  <si>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</si>
  <si>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</si>
  <si>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</si>
  <si>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</si>
  <si>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</si>
  <si>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</si>
  <si>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</si>
  <si>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</si>
  <si>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</si>
  <si>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</si>
  <si>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</si>
  <si>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</si>
  <si>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</si>
  <si>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</si>
  <si>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</si>
  <si>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</si>
  <si>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</si>
  <si>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</si>
  <si>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</si>
  <si>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</si>
  <si>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</si>
  <si>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</si>
  <si>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</si>
  <si>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</si>
  <si>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</si>
  <si>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</si>
  <si>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</si>
  <si>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</si>
  <si>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</si>
  <si>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</si>
  <si>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</si>
  <si>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</si>
  <si>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</si>
  <si>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</si>
  <si>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</si>
  <si>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</si>
  <si>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</si>
  <si>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</si>
  <si>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</si>
  <si>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</si>
  <si>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</si>
  <si>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</si>
  <si>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</si>
  <si>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</si>
  <si>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</si>
  <si>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</si>
  <si>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</si>
  <si>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</si>
  <si>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</si>
  <si>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</si>
  <si>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</si>
  <si>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</si>
  <si>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</si>
  <si>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</si>
  <si>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</si>
  <si>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</si>
  <si>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</si>
  <si>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</si>
  <si>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</si>
  <si>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</si>
  <si>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</si>
  <si>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</si>
  <si>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</si>
  <si>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</si>
  <si>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</si>
  <si>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</si>
  <si>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</si>
  <si>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</si>
  <si>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</si>
  <si>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</si>
  <si>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</si>
  <si>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</si>
  <si>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</si>
  <si>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</si>
  <si>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</si>
  <si>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</si>
  <si>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</si>
  <si>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</si>
  <si>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</si>
  <si>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</si>
  <si>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</si>
  <si>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</si>
  <si>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</si>
  <si>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</si>
  <si>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</si>
  <si>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</si>
  <si>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</si>
  <si>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</si>
  <si>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</si>
  <si>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</si>
  <si>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</si>
  <si>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</si>
  <si>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</si>
  <si>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</si>
  <si>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</si>
  <si>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</si>
  <si>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</si>
  <si>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</si>
  <si>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</si>
  <si>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</si>
  <si>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</si>
  <si>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</si>
  <si>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</si>
  <si>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</si>
  <si>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</si>
  <si>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</si>
  <si>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</si>
  <si>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</si>
  <si>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</si>
  <si>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</si>
  <si>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</si>
  <si>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</si>
  <si>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</si>
  <si>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</si>
  <si>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</si>
  <si>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</si>
  <si>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</si>
  <si>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</si>
  <si>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</si>
  <si>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</si>
  <si>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</si>
  <si>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</si>
  <si>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</si>
  <si>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</si>
  <si>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</si>
  <si>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</si>
  <si>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</si>
  <si>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</si>
  <si>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</si>
  <si>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</si>
  <si>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</si>
  <si>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</si>
  <si>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</si>
  <si>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</si>
  <si>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</si>
  <si>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</si>
  <si>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</si>
  <si>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</si>
  <si>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</si>
  <si>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</si>
  <si>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</si>
  <si>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</si>
  <si>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</si>
  <si>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</si>
  <si>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</si>
  <si>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</si>
  <si>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</si>
  <si>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</si>
  <si>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</si>
  <si>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</si>
  <si>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</si>
  <si>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</si>
  <si>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</si>
  <si>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</si>
  <si>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</si>
  <si>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</si>
  <si>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</si>
  <si>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</si>
  <si>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</si>
  <si>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</si>
  <si>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</si>
  <si>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</si>
  <si>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</si>
  <si>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</si>
  <si>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</si>
  <si>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</si>
  <si>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</si>
  <si>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</si>
  <si>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</si>
  <si>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</si>
  <si>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</si>
  <si>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</si>
  <si>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</si>
  <si>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</si>
  <si>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</si>
  <si>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</si>
  <si>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</si>
  <si>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</si>
  <si>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</si>
  <si>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</si>
  <si>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</si>
  <si>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</si>
  <si>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</si>
  <si>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</si>
  <si>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</si>
  <si>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</si>
  <si>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</si>
  <si>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</si>
  <si>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</si>
  <si>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</si>
  <si>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</si>
  <si>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</si>
  <si>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</si>
  <si>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</si>
  <si>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</si>
  <si>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</si>
  <si>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</si>
  <si>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</si>
  <si>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</si>
  <si>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</si>
  <si>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</si>
  <si>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</si>
  <si>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</si>
  <si>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</si>
  <si>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</si>
  <si>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</si>
  <si>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</si>
  <si>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</si>
  <si>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</si>
  <si>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</si>
  <si>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</si>
  <si>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</si>
  <si>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</si>
  <si>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</si>
  <si>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</si>
  <si>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</si>
  <si>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</si>
  <si>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</si>
  <si>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</si>
  <si>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</si>
  <si>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</si>
  <si>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</si>
  <si>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</si>
  <si>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</si>
  <si>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</si>
  <si>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</si>
  <si>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</si>
  <si>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</si>
  <si>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</si>
  <si>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</si>
  <si>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</si>
  <si>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</si>
  <si>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</si>
  <si>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</si>
  <si>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</si>
  <si>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</si>
  <si>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</si>
  <si>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</si>
  <si>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</si>
  <si>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</si>
  <si>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</si>
  <si>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</si>
  <si>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</si>
  <si>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</si>
  <si>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</si>
  <si>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</si>
  <si>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</si>
  <si>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</si>
  <si>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</si>
  <si>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</si>
  <si>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</si>
  <si>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</si>
  <si>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</si>
  <si>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</si>
  <si>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</si>
  <si>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</si>
  <si>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</si>
  <si>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</si>
  <si>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</si>
  <si>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</si>
  <si>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</si>
  <si>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</si>
  <si>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</si>
  <si>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</si>
  <si>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</si>
  <si>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</si>
  <si>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</si>
  <si>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</si>
  <si>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</si>
  <si>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</si>
  <si>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</si>
  <si>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</si>
  <si>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</si>
  <si>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</si>
  <si>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</si>
  <si>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</si>
  <si>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</si>
  <si>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</si>
  <si>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</si>
  <si>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</si>
  <si>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</si>
  <si>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</si>
  <si>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</si>
  <si>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</si>
  <si>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</si>
  <si>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</si>
  <si>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</si>
  <si>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</si>
  <si>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</si>
  <si>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</si>
  <si>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</si>
  <si>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</si>
  <si>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</si>
  <si>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</si>
  <si>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</si>
  <si>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</si>
  <si>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</si>
  <si>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</si>
  <si>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</si>
  <si>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</si>
  <si>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</si>
  <si>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</si>
  <si>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</si>
  <si>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</si>
  <si>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</si>
  <si>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</si>
  <si>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</si>
  <si>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</si>
  <si>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</si>
  <si>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</si>
  <si>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</si>
  <si>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</si>
  <si>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</si>
  <si>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</si>
  <si>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</si>
  <si>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</si>
  <si>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</si>
  <si>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</si>
  <si>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</si>
  <si>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</si>
  <si>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</si>
  <si>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</si>
  <si>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</si>
  <si>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</si>
  <si>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</si>
  <si>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</si>
  <si>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</si>
  <si>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</si>
  <si>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</si>
  <si>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</si>
  <si>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</si>
  <si>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</si>
  <si>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</si>
  <si>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</si>
  <si>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</si>
  <si>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</si>
  <si>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</si>
  <si>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</si>
  <si>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</si>
  <si>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</si>
  <si>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</si>
  <si>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</si>
  <si>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</si>
  <si>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</si>
  <si>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</si>
  <si>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</si>
  <si>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</si>
  <si>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</si>
  <si>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</si>
  <si>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</si>
  <si>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</si>
  <si>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</si>
  <si>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</si>
  <si>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</si>
  <si>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</si>
  <si>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</si>
  <si>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</si>
  <si>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</si>
  <si>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</si>
  <si>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</si>
  <si>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</si>
  <si>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</si>
  <si>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</si>
  <si>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</si>
  <si>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</si>
  <si>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</si>
  <si>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</si>
  <si>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</si>
  <si>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</si>
  <si>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</si>
  <si>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</si>
  <si>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</si>
  <si>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</si>
  <si>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</si>
  <si>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</si>
  <si>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</si>
  <si>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</si>
  <si>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</si>
  <si>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</si>
  <si>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</si>
  <si>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</si>
  <si>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</si>
  <si>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</si>
  <si>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</si>
  <si>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</si>
  <si>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</si>
  <si>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</si>
  <si>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</si>
  <si>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</si>
  <si>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</si>
  <si>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</si>
  <si>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</si>
  <si>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</si>
  <si>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</si>
  <si>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</si>
  <si>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</si>
  <si>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</si>
  <si>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</si>
  <si>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</si>
  <si>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</si>
  <si>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</si>
  <si>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</si>
  <si>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</si>
  <si>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</si>
  <si>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</si>
  <si>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</si>
  <si>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</si>
  <si>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</si>
  <si>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</si>
  <si>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</si>
  <si>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</si>
  <si>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</si>
  <si>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</si>
  <si>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</si>
  <si>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</si>
  <si>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</si>
  <si>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</si>
  <si>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</si>
  <si>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</si>
  <si>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</si>
  <si>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</si>
  <si>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</si>
  <si>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</si>
  <si>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</si>
  <si>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</si>
  <si>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</si>
  <si>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</si>
  <si>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</si>
  <si>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</si>
  <si>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</si>
  <si>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</si>
  <si>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</si>
  <si>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</si>
  <si>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</si>
  <si>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</si>
  <si>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</si>
  <si>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</si>
  <si>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</si>
  <si>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</si>
  <si>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</si>
  <si>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</si>
  <si>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</si>
  <si>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</si>
  <si>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</si>
  <si>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</si>
  <si>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</si>
  <si>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</si>
  <si>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</si>
  <si>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</si>
  <si>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</si>
  <si>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</si>
  <si>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</si>
  <si>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</si>
  <si>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</si>
  <si>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</si>
  <si>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</si>
  <si>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</si>
  <si>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</si>
  <si>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</si>
  <si>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</si>
  <si>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</si>
  <si>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</si>
  <si>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</si>
  <si>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</si>
  <si>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</si>
  <si>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</si>
  <si>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</si>
  <si>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</si>
  <si>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</si>
  <si>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</si>
  <si>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</si>
  <si>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</si>
  <si>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</si>
  <si>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</si>
  <si>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</si>
  <si>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</si>
  <si>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</si>
  <si>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</si>
  <si>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</si>
  <si>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</si>
  <si>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</si>
  <si>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</si>
  <si>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</si>
  <si>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</si>
  <si>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</si>
  <si>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</si>
  <si>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</si>
  <si>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</si>
  <si>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</si>
  <si>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</si>
  <si>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</si>
  <si>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</si>
  <si>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</si>
  <si>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</si>
  <si>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</si>
  <si>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</si>
  <si>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</si>
  <si>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</si>
  <si>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</si>
  <si>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</si>
  <si>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</si>
  <si>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</si>
  <si>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</si>
  <si>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</si>
  <si>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</si>
  <si>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</si>
  <si>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</si>
  <si>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</si>
  <si>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</si>
  <si>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</si>
  <si>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</si>
  <si>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</si>
  <si>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</si>
  <si>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</si>
  <si>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</si>
  <si>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</si>
  <si>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</si>
  <si>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</si>
  <si>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</si>
  <si>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</si>
  <si>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</si>
  <si>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</si>
  <si>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</si>
  <si>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</si>
  <si>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</si>
  <si>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</si>
  <si>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</si>
  <si>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</si>
  <si>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</si>
  <si>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</si>
  <si>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</si>
  <si>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</si>
  <si>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</si>
  <si>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</si>
  <si>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</si>
  <si>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</si>
  <si>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</si>
  <si>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</si>
  <si>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</si>
  <si>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</si>
  <si>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</si>
  <si>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</si>
  <si>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</si>
  <si>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</si>
  <si>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</si>
  <si>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</si>
  <si>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</si>
  <si>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</si>
  <si>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</si>
  <si>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</si>
  <si>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</si>
  <si>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</si>
  <si>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</si>
  <si>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</si>
  <si>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</si>
  <si>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</si>
  <si>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</si>
  <si>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</si>
  <si>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</si>
  <si>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</si>
  <si>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</si>
  <si>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</si>
  <si>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</si>
  <si>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</si>
  <si>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</si>
  <si>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</si>
  <si>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</si>
  <si>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</si>
  <si>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</si>
  <si>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</si>
  <si>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</si>
  <si>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</si>
  <si>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</si>
  <si>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</si>
  <si>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</si>
  <si>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</si>
  <si>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</si>
  <si>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</si>
  <si>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</si>
  <si>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</si>
  <si>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</si>
  <si>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</si>
  <si>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</si>
  <si>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</si>
  <si>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</si>
  <si>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</si>
  <si>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</si>
  <si>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</si>
  <si>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</si>
  <si>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</si>
  <si>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</si>
  <si>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</si>
  <si>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</si>
  <si>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</si>
  <si>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</si>
  <si>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</si>
  <si>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</si>
  <si>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</si>
  <si>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</si>
  <si>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</si>
  <si>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</si>
  <si>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</si>
  <si>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</si>
  <si>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</si>
  <si>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</si>
  <si>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</si>
  <si>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</si>
  <si>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</si>
  <si>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</si>
  <si>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</si>
  <si>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</si>
  <si>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</si>
  <si>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</si>
  <si>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</si>
  <si>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</si>
  <si>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</si>
  <si>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</si>
  <si>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</si>
  <si>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</si>
  <si>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</si>
  <si>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</si>
  <si>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</si>
  <si>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</si>
  <si>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</si>
  <si>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</si>
  <si>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</si>
  <si>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</si>
  <si>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</si>
  <si>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</si>
  <si>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</si>
  <si>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</si>
  <si>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</si>
  <si>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</si>
  <si>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</si>
  <si>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</si>
  <si>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</si>
  <si>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</si>
  <si>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</si>
  <si>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</si>
  <si>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</si>
  <si>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</si>
  <si>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</si>
  <si>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</si>
  <si>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</si>
  <si>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</si>
  <si>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</si>
  <si>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</si>
  <si>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</si>
  <si>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</si>
  <si>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</si>
  <si>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</si>
  <si>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</si>
  <si>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</si>
  <si>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</si>
  <si>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</si>
  <si>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</si>
  <si>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</si>
  <si>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</si>
  <si>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</si>
  <si>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</si>
  <si>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</si>
  <si>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</si>
  <si>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</si>
  <si>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</si>
  <si>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</si>
  <si>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</si>
  <si>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</si>
  <si>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</si>
  <si>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</si>
  <si>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</si>
  <si>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</si>
  <si>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</si>
  <si>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</si>
  <si>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</si>
  <si>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</si>
  <si>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</si>
  <si>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</si>
  <si>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</si>
  <si>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</si>
  <si>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</si>
  <si>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</si>
  <si>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</si>
  <si>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</si>
  <si>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</si>
  <si>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</si>
  <si>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</si>
  <si>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</si>
  <si>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</si>
  <si>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</si>
  <si>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</si>
  <si>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</si>
  <si>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</si>
  <si>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</si>
  <si>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</si>
  <si>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</si>
  <si>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</si>
  <si>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</si>
  <si>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</si>
  <si>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</si>
  <si>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</si>
  <si>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</si>
  <si>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</si>
  <si>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</si>
  <si>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</si>
  <si>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</si>
  <si>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</si>
  <si>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</si>
  <si>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</si>
  <si>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</si>
  <si>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</si>
  <si>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</si>
  <si>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</si>
  <si>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</si>
  <si>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</si>
  <si>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</si>
  <si>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</si>
  <si>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</si>
  <si>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</si>
  <si>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</si>
  <si>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</si>
  <si>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</si>
  <si>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</si>
  <si>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</si>
  <si>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</si>
  <si>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</si>
  <si>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</si>
  <si>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</si>
  <si>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</si>
  <si>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</si>
  <si>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</si>
  <si>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</si>
  <si>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</si>
  <si>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</si>
  <si>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</si>
  <si>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</si>
  <si>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</si>
  <si>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</si>
  <si>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</si>
  <si>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</si>
  <si>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</si>
  <si>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</si>
  <si>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</si>
  <si>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</si>
  <si>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</si>
  <si>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</si>
  <si>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</si>
  <si>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</si>
  <si>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</si>
  <si>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</si>
  <si>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</si>
  <si>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</si>
  <si>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</si>
  <si>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</si>
  <si>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</si>
  <si>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</si>
  <si>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</si>
  <si>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</si>
  <si>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</si>
  <si>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</si>
  <si>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</si>
  <si>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</si>
  <si>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</si>
  <si>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</si>
  <si>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</si>
  <si>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</si>
  <si>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</si>
  <si>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</si>
  <si>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</si>
  <si>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</si>
  <si>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</si>
  <si>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</si>
  <si>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</si>
  <si>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</si>
  <si>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</si>
  <si>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</si>
  <si>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</si>
  <si>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</si>
  <si>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</si>
  <si>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</si>
  <si>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</si>
  <si>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</si>
  <si>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</si>
  <si>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</si>
  <si>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</si>
  <si>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</si>
  <si>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</si>
  <si>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</si>
  <si>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</si>
  <si>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</si>
  <si>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</si>
  <si>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</si>
  <si>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</si>
  <si>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</si>
  <si>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</si>
  <si>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</si>
  <si>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</si>
  <si>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</si>
  <si>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</si>
  <si>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</si>
  <si>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</si>
  <si>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</si>
  <si>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</si>
  <si>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</si>
  <si>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</si>
  <si>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</si>
  <si>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</si>
  <si>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</si>
  <si>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</si>
  <si>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</si>
  <si>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</si>
  <si>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</si>
  <si>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</si>
  <si>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</si>
  <si>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</si>
  <si>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</si>
  <si>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</si>
  <si>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</si>
  <si>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</si>
  <si>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</si>
  <si>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</si>
  <si>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</si>
  <si>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</si>
  <si>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</si>
  <si>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</si>
  <si>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</si>
  <si>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</si>
  <si>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</si>
  <si>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</si>
  <si>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</si>
  <si>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</si>
  <si>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</si>
  <si>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</si>
  <si>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</si>
  <si>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</si>
  <si>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</si>
  <si>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</si>
  <si>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</si>
  <si>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</si>
  <si>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</si>
  <si>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</si>
  <si>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</si>
  <si>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</si>
  <si>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</si>
  <si>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</si>
  <si>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</si>
  <si>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</si>
  <si>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</si>
  <si>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</si>
  <si>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</si>
  <si>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</si>
  <si>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</si>
  <si>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</si>
  <si>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</si>
  <si>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</si>
  <si>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</si>
  <si>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</si>
  <si>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</si>
  <si>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</si>
  <si>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</si>
  <si>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</si>
  <si>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</si>
  <si>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</si>
  <si>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</si>
  <si>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</si>
  <si>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</si>
  <si>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</si>
  <si>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</si>
  <si>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</si>
  <si>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</si>
  <si>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</si>
  <si>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</si>
  <si>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</si>
  <si>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</si>
  <si>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</si>
  <si>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</si>
  <si>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</si>
  <si>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</si>
  <si>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</si>
  <si>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</si>
  <si>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</si>
  <si>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</si>
  <si>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</si>
  <si>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</si>
  <si>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</si>
  <si>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</si>
  <si>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</si>
  <si>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</si>
  <si>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</si>
  <si>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</si>
  <si>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</si>
  <si>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</si>
  <si>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</si>
  <si>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</si>
  <si>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</si>
  <si>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</si>
  <si>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</si>
  <si>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</si>
  <si>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</si>
  <si>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</si>
  <si>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</si>
  <si>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</si>
  <si>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</si>
  <si>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</si>
  <si>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</si>
  <si>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</si>
  <si>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</si>
  <si>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</si>
  <si>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</si>
  <si>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</si>
  <si>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</si>
  <si>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</si>
  <si>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</si>
  <si>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</si>
  <si>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</si>
  <si>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</si>
  <si>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</si>
  <si>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</si>
  <si>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</si>
  <si>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</si>
  <si>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</si>
  <si>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</si>
  <si>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</si>
  <si>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</si>
  <si>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</si>
  <si>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</si>
  <si>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</si>
  <si>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</si>
  <si>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</si>
  <si>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</si>
  <si>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</si>
  <si>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</si>
  <si>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</si>
  <si>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</si>
  <si>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</si>
  <si>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</si>
  <si>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</si>
  <si>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</si>
  <si>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</si>
  <si>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</si>
  <si>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</si>
  <si>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</si>
  <si>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</si>
  <si>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</si>
  <si>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</si>
  <si>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</si>
  <si>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</si>
  <si>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</si>
  <si>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</si>
  <si>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</si>
  <si>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</si>
  <si>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</si>
  <si>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</si>
  <si>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</si>
  <si>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</si>
  <si>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</si>
  <si>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</si>
  <si>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</si>
  <si>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</si>
  <si>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</si>
  <si>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</si>
  <si>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</si>
  <si>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</si>
  <si>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</si>
  <si>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</si>
  <si>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</si>
  <si>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</si>
  <si>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</si>
  <si>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</si>
  <si>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</si>
  <si>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</si>
  <si>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</si>
  <si>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</si>
  <si>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</si>
  <si>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</si>
  <si>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</si>
  <si>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</si>
  <si>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</si>
  <si>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</si>
  <si>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</si>
  <si>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</si>
  <si>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</si>
  <si>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</si>
  <si>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</si>
  <si>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</si>
  <si>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</si>
  <si>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</si>
  <si>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</si>
  <si>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</si>
  <si>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</si>
  <si>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</si>
  <si>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</si>
  <si>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</si>
  <si>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</si>
  <si>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</si>
  <si>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</si>
  <si>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</si>
  <si>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</si>
  <si>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</si>
  <si>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</si>
  <si>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</si>
  <si>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</si>
  <si>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</si>
  <si>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</si>
  <si>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</si>
  <si>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</si>
  <si>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</si>
  <si>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</si>
  <si>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</si>
  <si>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</si>
  <si>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</si>
  <si>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</si>
  <si>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</si>
  <si>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</si>
  <si>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</si>
  <si>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</si>
  <si>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</si>
  <si>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</si>
  <si>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</si>
  <si>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</si>
  <si>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</si>
  <si>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</si>
  <si>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</si>
  <si>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</si>
  <si>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</si>
  <si>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</si>
  <si>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</si>
  <si>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</si>
  <si>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</si>
  <si>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</si>
  <si>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</si>
  <si>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</si>
  <si>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</si>
  <si>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</si>
  <si>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</si>
  <si>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</si>
  <si>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</si>
  <si>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</si>
  <si>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</si>
  <si>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</si>
  <si>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</si>
  <si>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</si>
  <si>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</si>
  <si>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</si>
  <si>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</si>
  <si>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</si>
  <si>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</si>
  <si>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</si>
  <si>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</si>
  <si>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</si>
  <si>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</si>
  <si>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</si>
  <si>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</si>
  <si>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</si>
  <si>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</si>
  <si>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</si>
  <si>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</si>
  <si>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</si>
  <si>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</si>
  <si>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</si>
  <si>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</si>
  <si>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</si>
  <si>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</si>
  <si>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</si>
  <si>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</si>
  <si>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</si>
  <si>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</si>
  <si>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</si>
  <si>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</si>
  <si>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</si>
  <si>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</si>
  <si>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</si>
  <si>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</si>
  <si>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</si>
  <si>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</si>
  <si>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</si>
  <si>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</si>
  <si>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</si>
  <si>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</si>
  <si>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</si>
  <si>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</si>
  <si>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</si>
  <si>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</si>
  <si>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</si>
  <si>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</si>
  <si>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</si>
  <si>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</si>
  <si>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</si>
  <si>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</si>
  <si>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</si>
  <si>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</si>
  <si>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</si>
  <si>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</si>
  <si>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</si>
  <si>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</si>
  <si>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</si>
  <si>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</si>
  <si>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</si>
  <si>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</si>
  <si>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</si>
  <si>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</si>
  <si>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</si>
  <si>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</si>
  <si>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</si>
  <si>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</si>
  <si>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</si>
  <si>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</si>
  <si>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</si>
  <si>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</si>
  <si>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</si>
  <si>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</si>
  <si>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</si>
  <si>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</si>
  <si>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</si>
  <si>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</si>
  <si>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</si>
  <si>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</si>
  <si>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</si>
  <si>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</si>
  <si>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</si>
  <si>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</si>
  <si>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</si>
  <si>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</si>
  <si>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</si>
  <si>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</si>
  <si>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</si>
  <si>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</si>
  <si>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</si>
  <si>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</si>
  <si>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</si>
  <si>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</si>
  <si>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</si>
  <si>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</si>
  <si>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</si>
  <si>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</si>
  <si>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</si>
  <si>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</si>
  <si>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</si>
  <si>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</si>
  <si>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</si>
  <si>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</si>
  <si>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</si>
  <si>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</si>
  <si>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</si>
  <si>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</si>
  <si>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</si>
  <si>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</si>
  <si>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</si>
  <si>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</si>
  <si>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</si>
  <si>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</si>
  <si>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</si>
  <si>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</si>
  <si>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</si>
  <si>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</si>
  <si>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</si>
  <si>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</si>
  <si>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</si>
  <si>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</si>
  <si>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</si>
  <si>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</si>
  <si>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</si>
  <si>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</si>
  <si>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</si>
  <si>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</si>
  <si>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</si>
  <si>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</si>
  <si>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</si>
  <si>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</si>
  <si>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</si>
  <si>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</si>
  <si>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</si>
  <si>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</si>
  <si>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</si>
  <si>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</si>
  <si>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</si>
  <si>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</si>
  <si>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</si>
  <si>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</si>
  <si>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</si>
  <si>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</si>
  <si>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</si>
  <si>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</si>
  <si>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</si>
  <si>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</si>
  <si>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</si>
  <si>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</si>
  <si>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</si>
  <si>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</si>
  <si>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</si>
  <si>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</si>
  <si>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</si>
  <si>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</si>
  <si>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</si>
  <si>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</si>
  <si>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</si>
  <si>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</si>
  <si>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</si>
  <si>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</si>
  <si>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</si>
  <si>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</si>
  <si>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</si>
  <si>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</si>
  <si>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</si>
  <si>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</si>
  <si>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</si>
  <si>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</si>
  <si>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</si>
  <si>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</si>
  <si>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</si>
  <si>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</si>
  <si>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</si>
  <si>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</si>
  <si>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</si>
  <si>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</si>
  <si>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</si>
  <si>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</si>
  <si>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</si>
  <si>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</si>
  <si>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</si>
  <si>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</si>
  <si>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</si>
  <si>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</si>
  <si>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</si>
  <si>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</si>
  <si>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</si>
  <si>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</si>
  <si>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</si>
  <si>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</si>
  <si>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</si>
  <si>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</si>
  <si>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</si>
  <si>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</si>
  <si>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</si>
  <si>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</si>
  <si>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</si>
  <si>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</si>
  <si>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</si>
  <si>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</si>
  <si>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</si>
  <si>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</si>
  <si>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</si>
  <si>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</si>
  <si>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</si>
  <si>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</si>
  <si>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</si>
  <si>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</si>
  <si>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</si>
  <si>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</si>
  <si>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</si>
  <si>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</si>
  <si>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</si>
  <si>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</si>
  <si>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</si>
  <si>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</si>
  <si>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</si>
  <si>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</si>
  <si>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</si>
  <si>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</si>
  <si>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</si>
  <si>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</si>
  <si>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</si>
  <si>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</si>
  <si>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</si>
  <si>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</si>
  <si>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</si>
  <si>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</si>
  <si>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</si>
  <si>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</si>
  <si>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</si>
  <si>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</si>
  <si>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</si>
  <si>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</si>
  <si>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</si>
  <si>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</si>
  <si>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</si>
  <si>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</si>
  <si>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</si>
  <si>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</si>
  <si>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</si>
  <si>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</si>
  <si>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</si>
  <si>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</si>
  <si>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</si>
  <si>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</si>
  <si>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</si>
  <si>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</si>
  <si>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</si>
  <si>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</si>
  <si>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</si>
  <si>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</si>
  <si>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</si>
  <si>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</si>
  <si>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</si>
  <si>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</si>
  <si>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</si>
  <si>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</si>
  <si>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</si>
  <si>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</si>
  <si>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</si>
  <si>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</si>
  <si>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</si>
  <si>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</si>
  <si>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</si>
  <si>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</si>
  <si>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</si>
  <si>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</si>
  <si>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</si>
  <si>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</si>
  <si>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</si>
  <si>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</si>
  <si>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</si>
  <si>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</si>
  <si>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</si>
  <si>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</si>
  <si>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</si>
  <si>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</si>
  <si>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</si>
  <si>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</si>
  <si>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</si>
  <si>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</si>
  <si>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</si>
  <si>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</si>
  <si>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</si>
  <si>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</si>
  <si>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</si>
  <si>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</si>
  <si>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</si>
  <si>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</si>
  <si>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</si>
  <si>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</si>
  <si>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</si>
  <si>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</si>
  <si>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</si>
  <si>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</si>
  <si>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</si>
  <si>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</si>
  <si>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</si>
  <si>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</si>
  <si>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</si>
  <si>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</si>
  <si>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</si>
  <si>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</si>
  <si>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</si>
  <si>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</si>
  <si>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</si>
  <si>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</si>
  <si>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</si>
  <si>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</si>
  <si>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</si>
  <si>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</si>
  <si>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</si>
  <si>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</si>
  <si>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</si>
  <si>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</si>
  <si>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</si>
  <si>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</si>
  <si>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</si>
  <si>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</si>
  <si>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</si>
  <si>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</si>
  <si>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</si>
  <si>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</si>
  <si>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</si>
  <si>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</si>
  <si>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</si>
  <si>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</si>
  <si>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</si>
  <si>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</si>
  <si>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</si>
  <si>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</si>
  <si>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</si>
  <si>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</si>
  <si>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</si>
  <si>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</si>
  <si>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</si>
  <si>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</si>
  <si>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</si>
  <si>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</si>
  <si>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</si>
  <si>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</si>
  <si>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</si>
  <si>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</si>
  <si>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</si>
  <si>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</si>
  <si>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</si>
  <si>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</si>
  <si>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</si>
  <si>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</si>
  <si>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</si>
  <si>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</si>
  <si>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</si>
  <si>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</si>
  <si>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</si>
  <si>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</si>
  <si>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</si>
  <si>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</si>
  <si>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</si>
  <si>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</si>
  <si>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</si>
  <si>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</si>
  <si>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</si>
  <si>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</si>
  <si>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</si>
  <si>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</si>
  <si>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</si>
  <si>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</si>
  <si>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</si>
  <si>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</si>
  <si>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</si>
  <si>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</si>
  <si>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</si>
  <si>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</si>
  <si>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</si>
  <si>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</si>
  <si>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</si>
  <si>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</si>
  <si>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</si>
  <si>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</si>
  <si>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</si>
  <si>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</si>
  <si>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</si>
  <si>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</si>
  <si>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</si>
  <si>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</si>
  <si>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</si>
  <si>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</si>
  <si>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</si>
  <si>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</si>
  <si>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</si>
  <si>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</si>
  <si>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</si>
  <si>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</si>
  <si>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</si>
  <si>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</si>
  <si>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</si>
  <si>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</si>
  <si>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</si>
  <si>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</si>
  <si>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</si>
  <si>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</si>
  <si>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</si>
  <si>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</si>
  <si>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</si>
  <si>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</si>
  <si>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</si>
  <si>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</si>
  <si>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</si>
  <si>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</si>
  <si>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</si>
  <si>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</si>
  <si>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</si>
  <si>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</si>
  <si>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</si>
  <si>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</si>
  <si>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</si>
  <si>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</si>
  <si>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</si>
  <si>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</si>
  <si>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</si>
  <si>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</si>
  <si>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</si>
  <si>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</si>
  <si>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</si>
  <si>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</si>
  <si>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</si>
  <si>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</si>
  <si>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</si>
  <si>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</si>
  <si>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</si>
  <si>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</si>
  <si>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</si>
  <si>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</si>
  <si>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</si>
  <si>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</si>
  <si>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</si>
  <si>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</si>
  <si>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</si>
  <si>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</si>
  <si>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</si>
  <si>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</si>
  <si>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</si>
  <si>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</si>
  <si>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</si>
  <si>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</si>
  <si>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</si>
  <si>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</si>
  <si>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</si>
  <si>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</si>
  <si>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</si>
  <si>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</si>
  <si>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</si>
  <si>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</si>
  <si>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</si>
  <si>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</si>
  <si>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</si>
  <si>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</si>
  <si>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</si>
  <si>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</si>
  <si>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</si>
  <si>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</si>
  <si>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</si>
  <si>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</si>
  <si>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</si>
  <si>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</si>
  <si>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</si>
  <si>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</si>
  <si>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</si>
  <si>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</si>
  <si>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</si>
  <si>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</si>
  <si>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</si>
  <si>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</si>
  <si>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</si>
  <si>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</si>
  <si>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</si>
  <si>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</si>
  <si>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</si>
  <si>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</si>
  <si>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</si>
  <si>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</si>
  <si>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</si>
  <si>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</si>
  <si>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</si>
  <si>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</si>
  <si>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</si>
  <si>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</si>
  <si>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</si>
  <si>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</si>
  <si>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</si>
  <si>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</si>
  <si>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</si>
  <si>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</si>
  <si>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</si>
  <si>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</si>
  <si>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</si>
  <si>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</si>
  <si>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</si>
  <si>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</si>
  <si>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</si>
  <si>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</si>
  <si>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</si>
  <si>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</si>
  <si>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</si>
  <si>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</si>
  <si>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</si>
  <si>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</si>
  <si>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</si>
  <si>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</si>
  <si>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</si>
  <si>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</si>
  <si>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</si>
  <si>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</si>
  <si>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</si>
  <si>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</si>
  <si>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</si>
  <si>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</si>
  <si>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</si>
  <si>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</si>
  <si>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</si>
  <si>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</si>
  <si>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</si>
  <si>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</si>
  <si>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</si>
  <si>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</si>
  <si>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</si>
  <si>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</si>
  <si>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</si>
  <si>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</si>
  <si>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</si>
  <si>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</si>
  <si>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</si>
  <si>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</si>
  <si>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</si>
  <si>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</si>
  <si>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</si>
  <si>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</si>
  <si>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</si>
  <si>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</si>
  <si>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</si>
  <si>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</si>
  <si>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</si>
  <si>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</si>
  <si>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</si>
  <si>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</si>
  <si>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</si>
  <si>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</si>
  <si>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</si>
  <si>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</si>
  <si>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</si>
  <si>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</si>
  <si>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</si>
  <si>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</si>
  <si>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</si>
  <si>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</si>
  <si>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</si>
  <si>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</si>
  <si>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</si>
  <si>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</si>
  <si>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</si>
  <si>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</si>
  <si>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</si>
  <si>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</si>
  <si>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</si>
  <si>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</si>
  <si>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</si>
  <si>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</si>
  <si>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</si>
  <si>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</si>
  <si>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</si>
  <si>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</si>
  <si>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</si>
  <si>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</si>
  <si>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</si>
  <si>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</si>
  <si>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</si>
  <si>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</si>
  <si>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</si>
  <si>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</si>
  <si>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</si>
  <si>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</si>
  <si>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</si>
  <si>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</si>
  <si>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</si>
  <si>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</si>
  <si>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</si>
  <si>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</si>
  <si>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</si>
  <si>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</si>
  <si>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</si>
  <si>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</si>
  <si>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</si>
  <si>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</si>
  <si>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</si>
  <si>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</si>
  <si>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</si>
  <si>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</si>
  <si>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</si>
  <si>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</si>
  <si>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</si>
  <si>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</si>
  <si>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</si>
  <si>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</si>
  <si>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</si>
  <si>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</si>
  <si>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</si>
  <si>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</si>
  <si>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</si>
  <si>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</si>
  <si>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</si>
  <si>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</si>
  <si>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</si>
  <si>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</si>
  <si>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</si>
  <si>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</si>
  <si>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</si>
  <si>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</si>
  <si>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</si>
  <si>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</si>
  <si>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</si>
  <si>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</si>
  <si>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</si>
  <si>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</si>
  <si>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</si>
  <si>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</si>
  <si>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</si>
  <si>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</si>
  <si>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</si>
  <si>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</si>
  <si>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</si>
  <si>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</si>
  <si>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</si>
  <si>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</si>
  <si>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</si>
  <si>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</si>
  <si>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</si>
  <si>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</si>
  <si>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</si>
  <si>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</si>
  <si>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</si>
  <si>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</si>
  <si>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</si>
  <si>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</si>
  <si>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</si>
  <si>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</si>
  <si>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</si>
  <si>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</si>
  <si>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</si>
  <si>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</si>
  <si>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</si>
  <si>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</si>
  <si>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</si>
  <si>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</si>
  <si>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</si>
  <si>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</si>
  <si>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</si>
  <si>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</si>
  <si>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</si>
  <si>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</si>
  <si>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</si>
  <si>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</si>
  <si>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</si>
  <si>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</si>
  <si>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</si>
  <si>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</si>
  <si>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</si>
  <si>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</si>
  <si>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</si>
  <si>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</si>
  <si>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</si>
  <si>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</si>
  <si>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</si>
  <si>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</si>
  <si>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</si>
  <si>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</si>
  <si>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</si>
  <si>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</si>
  <si>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</si>
  <si>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</si>
  <si>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</si>
  <si>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</si>
  <si>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</si>
  <si>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</si>
  <si>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</si>
  <si>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</si>
  <si>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</si>
  <si>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</si>
  <si>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</si>
  <si>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</si>
  <si>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</si>
  <si>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</si>
  <si>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</si>
  <si>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</si>
  <si>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</si>
  <si>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</si>
  <si>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</si>
  <si>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</si>
  <si>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</si>
  <si>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</si>
  <si>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</si>
  <si>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</si>
  <si>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</si>
  <si>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</si>
  <si>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</si>
  <si>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</si>
  <si>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</si>
  <si>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</si>
  <si>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</si>
  <si>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</si>
  <si>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</si>
  <si>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</si>
  <si>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</si>
  <si>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</si>
  <si>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</si>
  <si>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</si>
  <si>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</si>
  <si>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</si>
  <si>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</si>
  <si>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</si>
  <si>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</si>
  <si>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</si>
  <si>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</si>
  <si>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</si>
  <si>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</si>
  <si>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</si>
  <si>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</si>
  <si>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</si>
  <si>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</si>
  <si>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</si>
  <si>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</si>
  <si>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</si>
  <si>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</si>
  <si>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</si>
  <si>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</si>
  <si>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</si>
  <si>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</si>
  <si>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</si>
  <si>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</si>
  <si>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</si>
  <si>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</si>
  <si>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</si>
  <si>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</si>
  <si>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</si>
  <si>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</si>
  <si>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</si>
  <si>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</si>
  <si>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</si>
  <si>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</si>
  <si>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</si>
  <si>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</si>
  <si>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</si>
  <si>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</si>
  <si>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</si>
  <si>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</si>
  <si>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</si>
  <si>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</si>
  <si>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</si>
  <si>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</si>
  <si>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</si>
  <si>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</si>
  <si>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</si>
  <si>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</si>
  <si>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</si>
  <si>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</si>
  <si>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</si>
  <si>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</si>
  <si>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</si>
  <si>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</si>
  <si>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</si>
  <si>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</si>
  <si>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</si>
  <si>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</si>
  <si>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</si>
  <si>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</si>
  <si>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</si>
  <si>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</si>
  <si>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</si>
  <si>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</si>
  <si>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</si>
  <si>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</si>
  <si>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</si>
  <si>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</si>
  <si>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</si>
  <si>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</si>
  <si>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</si>
  <si>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</si>
  <si>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</si>
  <si>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</si>
  <si>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</si>
  <si>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</si>
  <si>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</si>
  <si>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</si>
  <si>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</si>
  <si>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</si>
  <si>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</si>
  <si>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</si>
  <si>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</si>
  <si>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</si>
  <si>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</si>
  <si>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</si>
  <si>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</si>
  <si>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</si>
  <si>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</si>
  <si>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</si>
  <si>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</si>
  <si>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</si>
  <si>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</si>
  <si>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</si>
  <si>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</si>
  <si>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</si>
  <si>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</si>
  <si>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</si>
  <si>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</si>
  <si>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</si>
  <si>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</si>
  <si>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</si>
  <si>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</si>
  <si>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</si>
  <si>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</si>
  <si>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</si>
  <si>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</si>
  <si>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</si>
  <si>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</si>
  <si>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</si>
  <si>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</si>
  <si>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</si>
  <si>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</si>
  <si>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</si>
  <si>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</si>
  <si>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</si>
  <si>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</si>
  <si>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</si>
  <si>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</si>
  <si>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</si>
  <si>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</si>
  <si>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</si>
  <si>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</si>
  <si>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</si>
  <si>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</si>
  <si>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</si>
  <si>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</si>
  <si>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</si>
  <si>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</si>
  <si>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</si>
  <si>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</si>
  <si>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</si>
  <si>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</si>
  <si>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</si>
  <si>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</si>
  <si>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</si>
  <si>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</si>
  <si>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</si>
  <si>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</si>
  <si>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</si>
  <si>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</si>
  <si>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</si>
  <si>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</si>
  <si>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</si>
  <si>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</si>
  <si>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</si>
  <si>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</si>
  <si>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</si>
  <si>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</si>
  <si>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</si>
  <si>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</si>
  <si>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</si>
  <si>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</si>
  <si>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</si>
  <si>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</si>
  <si>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</si>
  <si>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</si>
  <si>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</si>
  <si>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</si>
  <si>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</si>
  <si>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</si>
  <si>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</si>
  <si>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</si>
  <si>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</si>
  <si>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</si>
  <si>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</si>
  <si>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</si>
  <si>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</si>
  <si>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</si>
  <si>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</si>
  <si>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</si>
  <si>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</si>
  <si>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</si>
  <si>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</si>
  <si>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</si>
  <si>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</si>
  <si>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</si>
  <si>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</si>
  <si>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</si>
  <si>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</si>
  <si>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</si>
  <si>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</si>
  <si>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</si>
  <si>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</si>
  <si>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</si>
  <si>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</si>
  <si>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</si>
  <si>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</si>
  <si>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</si>
  <si>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</si>
  <si>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</si>
  <si>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</si>
  <si>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</si>
  <si>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</si>
  <si>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</si>
  <si>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</si>
  <si>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</si>
  <si>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</si>
  <si>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</si>
  <si>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</si>
  <si>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</si>
  <si>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</si>
  <si>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</si>
  <si>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</si>
  <si>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</si>
  <si>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</si>
  <si>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</si>
  <si>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</si>
  <si>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</si>
  <si>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</si>
  <si>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</si>
  <si>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</si>
  <si>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</si>
  <si>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</si>
  <si>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</si>
  <si>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</si>
  <si>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</si>
  <si>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</si>
  <si>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</si>
  <si>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</si>
  <si>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</si>
  <si>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</si>
  <si>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</si>
  <si>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</si>
  <si>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</si>
  <si>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</si>
  <si>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</si>
  <si>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</si>
  <si>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</si>
  <si>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</si>
  <si>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</si>
  <si>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</si>
  <si>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</si>
  <si>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</si>
  <si>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</si>
  <si>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</si>
  <si>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</si>
  <si>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</si>
  <si>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</si>
  <si>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</si>
  <si>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</si>
  <si>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</si>
  <si>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</si>
  <si>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</si>
  <si>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</si>
  <si>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</si>
  <si>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</si>
  <si>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</si>
  <si>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</si>
  <si>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</si>
  <si>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</si>
  <si>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</si>
  <si>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</si>
  <si>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</si>
  <si>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</si>
  <si>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</si>
  <si>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</si>
  <si>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</si>
  <si>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</si>
  <si>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</si>
  <si>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</si>
  <si>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</si>
  <si>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</si>
  <si>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</si>
  <si>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</si>
  <si>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</si>
  <si>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</si>
  <si>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</si>
  <si>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</si>
  <si>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</si>
  <si>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</si>
  <si>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</si>
  <si>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</si>
  <si>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</si>
  <si>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</si>
  <si>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</si>
  <si>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</si>
  <si>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</si>
  <si>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</si>
  <si>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</si>
  <si>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</si>
  <si>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</si>
  <si>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</si>
  <si>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</si>
  <si>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</si>
  <si>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</si>
  <si>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</si>
  <si>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</si>
  <si>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</si>
  <si>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</si>
  <si>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</si>
  <si>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</si>
  <si>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</si>
  <si>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</si>
  <si>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</si>
  <si>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</si>
  <si>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</si>
  <si>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</si>
  <si>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</si>
  <si>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</si>
  <si>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</si>
  <si>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</si>
  <si>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</si>
  <si>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</si>
  <si>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</si>
  <si>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</si>
  <si>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</si>
  <si>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</si>
  <si>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</si>
  <si>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</si>
  <si>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</si>
  <si>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</si>
  <si>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</si>
  <si>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</si>
  <si>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</si>
  <si>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</si>
  <si>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</si>
  <si>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</si>
  <si>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</si>
  <si>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</si>
  <si>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</si>
  <si>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</si>
  <si>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</si>
  <si>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</si>
  <si>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</si>
  <si>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</si>
  <si>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</si>
  <si>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</si>
  <si>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</si>
  <si>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</si>
  <si>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</si>
  <si>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</si>
  <si>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</si>
  <si>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</si>
  <si>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</si>
  <si>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</si>
  <si>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</si>
  <si>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</si>
  <si>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</si>
  <si>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</si>
  <si>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</si>
  <si>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</si>
  <si>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</si>
  <si>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</si>
  <si>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</si>
  <si>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</si>
  <si>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</si>
  <si>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</si>
  <si>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</si>
  <si>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</si>
  <si>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</si>
  <si>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</si>
  <si>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</si>
  <si>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</si>
  <si>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</si>
  <si>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</si>
  <si>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</si>
  <si>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</si>
  <si>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</si>
  <si>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</si>
  <si>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</si>
  <si>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</si>
  <si>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</si>
  <si>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</si>
  <si>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</si>
  <si>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</si>
  <si>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</si>
  <si>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</si>
  <si>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</si>
  <si>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</si>
  <si>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</si>
  <si>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</si>
  <si>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</si>
  <si>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</si>
  <si>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</si>
  <si>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</si>
  <si>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</si>
  <si>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</si>
  <si>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</si>
  <si>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</si>
  <si>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</si>
  <si>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</si>
  <si>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</si>
  <si>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</si>
  <si>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</si>
  <si>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</si>
  <si>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</si>
  <si>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</si>
  <si>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</si>
  <si>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</si>
  <si>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</si>
  <si>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</si>
  <si>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</si>
  <si>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</si>
  <si>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</si>
  <si>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</si>
  <si>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</si>
  <si>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</si>
  <si>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</si>
  <si>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</si>
  <si>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</si>
  <si>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</si>
  <si>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</si>
  <si>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</si>
  <si>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</si>
  <si>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</si>
  <si>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</si>
  <si>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</si>
  <si>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</si>
  <si>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</si>
  <si>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</si>
  <si>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</si>
  <si>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</si>
  <si>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</si>
  <si>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</si>
  <si>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</si>
  <si>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</si>
  <si>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</si>
  <si>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</si>
  <si>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</si>
  <si>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</si>
  <si>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</si>
  <si>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</si>
  <si>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</si>
  <si>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</si>
  <si>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</si>
  <si>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</si>
  <si>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</si>
  <si>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</si>
  <si>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</si>
  <si>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</si>
  <si>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</si>
  <si>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</si>
  <si>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</si>
  <si>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</si>
  <si>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</si>
  <si>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</si>
  <si>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</si>
  <si>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</si>
  <si>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</si>
  <si>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</si>
  <si>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</si>
  <si>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</si>
  <si>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</si>
  <si>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</si>
  <si>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</si>
  <si>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</si>
  <si>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</si>
  <si>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</si>
  <si>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</si>
  <si>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</si>
  <si>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</si>
  <si>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</si>
  <si>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</si>
  <si>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</si>
  <si>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</si>
  <si>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</si>
  <si>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</si>
  <si>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</si>
  <si>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</si>
  <si>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</si>
  <si>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</si>
  <si>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</si>
  <si>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</si>
  <si>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</si>
  <si>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</si>
  <si>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</si>
  <si>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</si>
  <si>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</si>
  <si>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</si>
  <si>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</si>
  <si>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</si>
  <si>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</si>
  <si>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</si>
  <si>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</si>
  <si>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</si>
  <si>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</si>
  <si>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</si>
  <si>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</si>
  <si>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</si>
  <si>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</si>
  <si>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</si>
  <si>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</si>
  <si>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</si>
  <si>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</si>
  <si>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</si>
  <si>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</si>
  <si>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</si>
  <si>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</si>
  <si>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</si>
  <si>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</si>
  <si>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</si>
  <si>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</si>
  <si>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</si>
  <si>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</si>
  <si>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</si>
  <si>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</si>
  <si>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</si>
  <si>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</si>
  <si>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</si>
  <si>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</si>
  <si>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</si>
  <si>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</si>
  <si>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</si>
  <si>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</si>
  <si>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</si>
  <si>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</si>
  <si>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</si>
  <si>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</si>
  <si>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</si>
  <si>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</si>
  <si>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</si>
  <si>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</si>
  <si>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</si>
  <si>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</si>
  <si>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</si>
  <si>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</si>
  <si>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</si>
  <si>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</si>
  <si>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</si>
  <si>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</si>
  <si>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</si>
  <si>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</si>
  <si>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</si>
  <si>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</si>
  <si>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</si>
  <si>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</si>
  <si>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</si>
  <si>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</si>
  <si>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</si>
  <si>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</si>
  <si>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</si>
  <si>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</si>
  <si>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</si>
  <si>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</si>
  <si>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</si>
  <si>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</si>
  <si>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</si>
  <si>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</si>
  <si>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</si>
  <si>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</si>
  <si>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</si>
  <si>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</si>
  <si>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</si>
  <si>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</si>
  <si>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</si>
  <si>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</si>
  <si>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</si>
  <si>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</si>
  <si>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</si>
  <si>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</si>
  <si>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</si>
  <si>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</si>
  <si>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</si>
  <si>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</si>
  <si>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</si>
  <si>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</si>
  <si>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</si>
  <si>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</si>
  <si>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</si>
  <si>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</si>
  <si>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</si>
  <si>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</si>
  <si>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</si>
  <si>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</si>
  <si>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</si>
  <si>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</si>
  <si>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</si>
  <si>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</si>
  <si>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</si>
  <si>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</si>
  <si>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</si>
  <si>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</si>
  <si>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</si>
  <si>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</si>
  <si>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</si>
  <si>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</si>
  <si>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</si>
  <si>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</si>
  <si>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</si>
  <si>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</si>
  <si>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</si>
  <si>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</si>
  <si>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</si>
  <si>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</si>
  <si>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</si>
  <si>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</si>
  <si>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</si>
  <si>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</si>
  <si>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</si>
  <si>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</si>
  <si>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</si>
  <si>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</si>
  <si>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</si>
  <si>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</si>
  <si>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</si>
  <si>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</si>
  <si>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</si>
  <si>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</si>
  <si>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</si>
  <si>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</si>
  <si>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</si>
  <si>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</si>
  <si>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</si>
  <si>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</si>
  <si>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</si>
  <si>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</si>
  <si>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</si>
  <si>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</si>
  <si>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</si>
  <si>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</si>
  <si>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</si>
  <si>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</si>
  <si>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</si>
  <si>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</si>
  <si>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</si>
  <si>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</si>
  <si>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</si>
  <si>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</si>
  <si>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</si>
  <si>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</si>
  <si>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</si>
  <si>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</si>
  <si>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</si>
  <si>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</si>
  <si>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</si>
  <si>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</si>
  <si>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</si>
  <si>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</si>
  <si>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</si>
  <si>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</si>
  <si>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</si>
  <si>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</si>
  <si>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</si>
  <si>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</si>
  <si>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</si>
  <si>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</si>
  <si>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</si>
  <si>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</si>
  <si>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</si>
  <si>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</si>
  <si>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</si>
  <si>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</si>
  <si>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</si>
  <si>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</si>
  <si>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</si>
  <si>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</si>
  <si>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</si>
  <si>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</si>
  <si>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</si>
  <si>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</si>
  <si>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</si>
  <si>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</si>
  <si>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</si>
  <si>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</si>
  <si>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</si>
  <si>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</si>
  <si>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</si>
  <si>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</si>
  <si>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</si>
  <si>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</si>
  <si>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</si>
  <si>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</si>
  <si>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</si>
  <si>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</si>
  <si>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</si>
  <si>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</si>
  <si>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</si>
  <si>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</si>
  <si>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</si>
  <si>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</si>
  <si>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</si>
  <si>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</si>
  <si>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</si>
  <si>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</si>
  <si>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</si>
  <si>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</si>
  <si>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</si>
  <si>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</si>
  <si>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</si>
  <si>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</si>
  <si>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</si>
  <si>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</si>
  <si>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</si>
  <si>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</si>
  <si>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</si>
  <si>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</si>
  <si>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</si>
  <si>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</si>
  <si>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</si>
  <si>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</si>
  <si>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</si>
  <si>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</si>
  <si>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</si>
  <si>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</si>
  <si>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</si>
  <si>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</si>
  <si>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</si>
  <si>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</si>
  <si>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</si>
  <si>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</si>
  <si>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</si>
  <si>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</si>
  <si>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</si>
  <si>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</si>
  <si>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</si>
  <si>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</si>
  <si>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</si>
  <si>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</si>
  <si>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</si>
  <si>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</si>
  <si>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</si>
  <si>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</si>
  <si>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</si>
  <si>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</si>
  <si>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</si>
  <si>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</si>
  <si>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</si>
  <si>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</si>
  <si>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</si>
  <si>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</si>
  <si>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</si>
  <si>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</si>
  <si>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</si>
  <si>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</si>
  <si>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</si>
  <si>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</si>
  <si>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</si>
  <si>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</si>
  <si>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</si>
  <si>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</si>
  <si>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</si>
  <si>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</si>
  <si>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</si>
  <si>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</si>
  <si>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</si>
  <si>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</si>
  <si>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</si>
  <si>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</si>
  <si>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</si>
  <si>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</si>
  <si>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</si>
  <si>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</si>
  <si>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</si>
  <si>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</si>
  <si>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</si>
  <si>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</si>
  <si>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</si>
  <si>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</si>
  <si>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</si>
  <si>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</si>
  <si>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</si>
  <si>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</si>
  <si>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</si>
  <si>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</si>
  <si>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</si>
  <si>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</si>
  <si>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</si>
  <si>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</si>
  <si>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</si>
  <si>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</si>
  <si>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</si>
  <si>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</si>
  <si>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</si>
  <si>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</si>
  <si>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</si>
  <si>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</si>
  <si>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</si>
  <si>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</si>
  <si>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</si>
  <si>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</si>
  <si>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</si>
  <si>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</si>
  <si>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</si>
  <si>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</si>
  <si>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</si>
  <si>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</si>
  <si>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</si>
  <si>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</si>
  <si>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</si>
  <si>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</si>
  <si>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</si>
  <si>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</si>
  <si>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</si>
  <si>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</si>
  <si>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</si>
  <si>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</si>
  <si>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</si>
  <si>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</si>
  <si>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</si>
  <si>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</si>
  <si>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</si>
  <si>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</si>
  <si>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</si>
  <si>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</si>
  <si>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</si>
  <si>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</si>
  <si>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</si>
  <si>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</si>
  <si>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</si>
  <si>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</si>
  <si>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</si>
  <si>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</si>
  <si>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</si>
  <si>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</si>
  <si>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</si>
  <si>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</si>
  <si>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</si>
  <si>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</si>
  <si>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</si>
  <si>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</si>
  <si>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</si>
  <si>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</si>
  <si>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</si>
  <si>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</si>
  <si>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</si>
  <si>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</si>
  <si>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</si>
  <si>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</si>
  <si>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</si>
  <si>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</si>
  <si>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</si>
  <si>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</si>
  <si>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</si>
  <si>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</si>
  <si>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</si>
  <si>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</si>
  <si>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</si>
  <si>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</si>
  <si>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</si>
  <si>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</si>
  <si>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</si>
  <si>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</si>
  <si>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</si>
  <si>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</si>
  <si>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</si>
  <si>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</si>
  <si>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</si>
  <si>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</si>
  <si>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</si>
  <si>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</si>
  <si>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</si>
  <si>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</si>
  <si>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</si>
  <si>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</si>
  <si>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</si>
  <si>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</si>
  <si>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</si>
  <si>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</si>
  <si>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</si>
  <si>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</si>
  <si>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</si>
  <si>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</si>
  <si>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</si>
  <si>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</si>
  <si>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</si>
  <si>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</si>
  <si>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</si>
  <si>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</si>
  <si>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</si>
  <si>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</si>
  <si>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</si>
  <si>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</si>
  <si>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</si>
  <si>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</si>
  <si>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</si>
  <si>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</si>
  <si>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</si>
  <si>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</si>
  <si>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</si>
  <si>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</si>
  <si>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</si>
  <si>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</si>
  <si>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</si>
  <si>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</si>
  <si>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</si>
  <si>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</si>
  <si>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</si>
  <si>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</si>
  <si>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</si>
  <si>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</si>
  <si>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</si>
  <si>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</si>
  <si>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</si>
  <si>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</si>
  <si>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</si>
  <si>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</si>
  <si>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</si>
  <si>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</si>
  <si>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</si>
  <si>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</si>
  <si>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</si>
  <si>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</si>
  <si>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</si>
  <si>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</si>
  <si>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</si>
  <si>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</si>
  <si>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</si>
  <si>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</si>
  <si>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</si>
  <si>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</si>
  <si>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</si>
  <si>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</si>
  <si>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</si>
  <si>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</si>
  <si>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</si>
  <si>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</si>
  <si>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</si>
  <si>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</si>
  <si>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</si>
  <si>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</si>
  <si>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</si>
  <si>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</si>
  <si>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</si>
  <si>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</si>
  <si>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</si>
  <si>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</si>
  <si>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</si>
  <si>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</si>
  <si>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</si>
  <si>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</si>
  <si>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</si>
  <si>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</si>
  <si>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</si>
  <si>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</si>
  <si>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</si>
  <si>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</si>
  <si>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</si>
  <si>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</si>
  <si>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</si>
  <si>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</si>
  <si>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</si>
  <si>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</si>
  <si>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</si>
  <si>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</si>
  <si>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</si>
  <si>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</si>
  <si>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</si>
  <si>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</si>
  <si>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</si>
  <si>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</si>
  <si>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</si>
  <si>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</si>
  <si>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</si>
  <si>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</si>
  <si>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</si>
  <si>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</si>
  <si>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</si>
  <si>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</si>
  <si>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</si>
  <si>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</si>
  <si>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</si>
  <si>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</si>
  <si>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</si>
  <si>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</si>
  <si>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</si>
  <si>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</si>
  <si>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</si>
  <si>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</si>
  <si>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</si>
  <si>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</si>
  <si>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</si>
  <si>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</si>
  <si>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</si>
  <si>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</si>
  <si>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</si>
  <si>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</si>
  <si>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</si>
  <si>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</si>
  <si>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</si>
  <si>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</si>
  <si>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</si>
  <si>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</si>
  <si>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</si>
  <si>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</si>
  <si>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</si>
  <si>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</si>
  <si>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</si>
  <si>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</si>
  <si>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</si>
  <si>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</si>
  <si>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</si>
  <si>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</si>
  <si>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</si>
  <si>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</si>
  <si>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</si>
  <si>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</si>
  <si>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</si>
  <si>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</si>
  <si>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</si>
  <si>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</si>
  <si>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</si>
  <si>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</si>
  <si>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</si>
  <si>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</si>
  <si>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</si>
  <si>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</si>
  <si>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</si>
  <si>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</si>
  <si>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</si>
  <si>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</si>
  <si>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</si>
  <si>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</si>
  <si>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</si>
  <si>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</si>
  <si>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</si>
  <si>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</si>
  <si>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</si>
  <si>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</si>
  <si>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</si>
  <si>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</si>
  <si>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</si>
  <si>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</si>
  <si>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</si>
  <si>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</si>
  <si>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</si>
  <si>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</si>
  <si>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</si>
  <si>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</si>
  <si>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</si>
  <si>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</si>
  <si>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</si>
  <si>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</si>
  <si>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</si>
  <si>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</si>
  <si>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</si>
  <si>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</si>
  <si>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</si>
  <si>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</si>
  <si>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</si>
  <si>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</si>
  <si>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</si>
  <si>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</si>
  <si>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</si>
  <si>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</si>
  <si>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</si>
  <si>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</si>
  <si>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</si>
  <si>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</si>
  <si>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</si>
  <si>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</si>
  <si>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</si>
  <si>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</si>
  <si>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</si>
  <si>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</si>
  <si>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</si>
  <si>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</si>
  <si>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</si>
  <si>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</si>
  <si>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</si>
  <si>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</si>
  <si>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</si>
  <si>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</si>
  <si>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</si>
  <si>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</si>
  <si>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</si>
  <si>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</si>
  <si>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</si>
  <si>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</si>
  <si>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</si>
  <si>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</si>
  <si>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</si>
  <si>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</si>
  <si>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</si>
  <si>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</si>
  <si>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</si>
  <si>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</si>
  <si>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</si>
  <si>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</si>
  <si>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</si>
  <si>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</si>
  <si>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</si>
  <si>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</si>
  <si>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</si>
  <si>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</si>
  <si>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</si>
  <si>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</si>
  <si>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</si>
  <si>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</si>
  <si>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</si>
  <si>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</si>
  <si>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</si>
  <si>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</si>
  <si>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</si>
  <si>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</si>
  <si>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</si>
  <si>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</si>
  <si>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</si>
  <si>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</si>
  <si>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</si>
  <si>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</si>
  <si>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</si>
  <si>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</si>
  <si>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</si>
  <si>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</si>
  <si>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</si>
  <si>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</si>
  <si>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</si>
  <si>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</si>
  <si>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</si>
  <si>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</si>
  <si>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</si>
  <si>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</si>
  <si>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</si>
  <si>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</si>
  <si>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</si>
  <si>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</si>
  <si>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</si>
  <si>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</si>
  <si>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</si>
  <si>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</si>
  <si>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</si>
  <si>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</si>
  <si>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</si>
  <si>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</si>
  <si>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</si>
  <si>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</si>
  <si>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</si>
  <si>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</si>
  <si>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</si>
  <si>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</si>
  <si>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</si>
  <si>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</si>
  <si>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</si>
  <si>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</si>
  <si>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</si>
  <si>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</si>
  <si>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</si>
  <si>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</si>
  <si>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</si>
  <si>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</si>
  <si>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</si>
  <si>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</si>
  <si>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</si>
  <si>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</si>
  <si>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</si>
  <si>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</si>
  <si>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</si>
  <si>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</si>
  <si>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</si>
  <si>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</si>
  <si>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</si>
  <si>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</si>
  <si>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</si>
  <si>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</si>
  <si>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</si>
  <si>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</si>
  <si>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</si>
  <si>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</si>
  <si>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</si>
  <si>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</si>
  <si>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</si>
  <si>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</si>
  <si>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</si>
  <si>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</si>
  <si>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</si>
  <si>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</si>
  <si>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</si>
  <si>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</si>
  <si>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</si>
  <si>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</si>
  <si>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</si>
  <si>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</si>
  <si>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</si>
  <si>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</si>
  <si>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</si>
  <si>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</si>
  <si>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</si>
  <si>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</si>
  <si>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</si>
  <si>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</si>
  <si>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</si>
  <si>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</si>
  <si>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</si>
  <si>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</si>
  <si>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</si>
  <si>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</si>
  <si>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</si>
  <si>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</si>
  <si>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</si>
  <si>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</si>
  <si>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</si>
  <si>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</si>
  <si>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</si>
  <si>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</si>
  <si>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</si>
  <si>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</si>
  <si>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</si>
  <si>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</si>
  <si>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</si>
  <si>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</si>
  <si>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</si>
  <si>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</si>
  <si>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</si>
  <si>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</si>
  <si>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</si>
  <si>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</si>
  <si>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</si>
  <si>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</si>
  <si>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</si>
  <si>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</si>
  <si>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</si>
  <si>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</si>
  <si>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</si>
  <si>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</si>
  <si>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</si>
  <si>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</si>
  <si>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</si>
  <si>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</si>
  <si>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</si>
  <si>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</si>
  <si>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</si>
  <si>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</si>
  <si>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</si>
  <si>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</si>
  <si>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</si>
  <si>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</si>
  <si>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</si>
  <si>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</si>
  <si>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</si>
  <si>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</si>
  <si>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</si>
  <si>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</si>
  <si>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</si>
  <si>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</si>
  <si>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</si>
  <si>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</si>
  <si>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</si>
  <si>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</si>
  <si>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</si>
  <si>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</si>
  <si>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</si>
  <si>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</si>
  <si>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</si>
  <si>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</si>
  <si>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</si>
  <si>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</si>
  <si>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</si>
  <si>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</si>
  <si>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</si>
  <si>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</si>
  <si>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</si>
  <si>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</si>
  <si>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</si>
  <si>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</si>
  <si>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</si>
  <si>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</si>
  <si>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</si>
  <si>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</si>
  <si>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</si>
  <si>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</si>
  <si>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</si>
  <si>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</si>
  <si>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</si>
  <si>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</si>
  <si>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</si>
  <si>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</si>
  <si>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</si>
  <si>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</si>
  <si>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</si>
  <si>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</si>
  <si>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</si>
  <si>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</si>
  <si>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</si>
  <si>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</si>
  <si>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</si>
  <si>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</si>
  <si>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</si>
  <si>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</si>
  <si>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</si>
  <si>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</si>
  <si>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</si>
  <si>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</si>
  <si>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</si>
  <si>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</si>
  <si>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</si>
  <si>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</si>
  <si>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</si>
  <si>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</si>
  <si>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</si>
  <si>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</si>
  <si>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</si>
  <si>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</si>
  <si>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</si>
  <si>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</si>
  <si>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</si>
  <si>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</si>
  <si>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</si>
  <si>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</si>
  <si>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</si>
  <si>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</si>
  <si>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</si>
  <si>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</si>
  <si>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</si>
  <si>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</si>
  <si>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</si>
  <si>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</si>
  <si>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</si>
  <si>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</si>
  <si>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</si>
  <si>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</si>
  <si>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</si>
  <si>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</si>
  <si>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</si>
  <si>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</si>
  <si>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</si>
  <si>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</si>
  <si>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</si>
  <si>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</si>
  <si>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</si>
  <si>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</si>
  <si>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</si>
  <si>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</si>
  <si>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</si>
  <si>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</si>
  <si>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</si>
  <si>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</si>
  <si>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</si>
  <si>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</si>
  <si>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</si>
  <si>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</si>
  <si>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</si>
  <si>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</si>
  <si>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</si>
  <si>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</si>
  <si>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</si>
  <si>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</si>
  <si>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</si>
  <si>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</si>
  <si>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</si>
  <si>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</si>
  <si>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</si>
  <si>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</si>
  <si>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</si>
  <si>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</si>
  <si>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</si>
  <si>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</si>
  <si>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</si>
  <si>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</si>
  <si>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</si>
  <si>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</si>
  <si>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</si>
  <si>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</si>
  <si>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</si>
  <si>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</si>
  <si>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</si>
  <si>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</si>
  <si>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</si>
  <si>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</si>
  <si>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</si>
  <si>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</si>
  <si>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</si>
  <si>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</si>
  <si>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</si>
  <si>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</si>
  <si>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</si>
  <si>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</si>
  <si>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</si>
  <si>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</si>
  <si>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</si>
  <si>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</si>
  <si>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</si>
  <si>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</si>
  <si>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</si>
  <si>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</si>
  <si>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</si>
  <si>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</si>
  <si>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</si>
  <si>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</si>
  <si>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</si>
  <si>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</si>
  <si>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</si>
  <si>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</si>
  <si>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</si>
  <si>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</si>
  <si>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</si>
  <si>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</si>
  <si>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</si>
  <si>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</si>
  <si>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</si>
  <si>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</si>
  <si>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</si>
  <si>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</si>
  <si>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</si>
  <si>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</si>
  <si>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</si>
  <si>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</si>
  <si>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</si>
  <si>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</si>
  <si>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</si>
  <si>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</si>
  <si>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</si>
  <si>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</si>
  <si>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</si>
  <si>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</si>
  <si>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</si>
  <si>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</si>
  <si>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</si>
  <si>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</si>
  <si>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</si>
  <si>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</si>
  <si>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</si>
  <si>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</si>
  <si>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</si>
  <si>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</si>
  <si>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</si>
  <si>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</si>
  <si>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</si>
  <si>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</si>
  <si>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</si>
  <si>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</si>
  <si>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</si>
  <si>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</si>
  <si>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</si>
  <si>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</si>
  <si>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</si>
  <si>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</si>
  <si>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</si>
  <si>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</si>
  <si>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</si>
  <si>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</si>
  <si>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</si>
  <si>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</si>
  <si>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</si>
  <si>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</si>
  <si>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</si>
  <si>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</si>
  <si>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</si>
  <si>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</si>
  <si>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</si>
  <si>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</si>
  <si>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</si>
  <si>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</si>
  <si>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</si>
  <si>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</si>
  <si>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</si>
  <si>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</si>
  <si>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</si>
  <si>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</si>
  <si>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</si>
  <si>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</si>
  <si>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</si>
  <si>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</si>
  <si>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</si>
  <si>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</si>
  <si>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</si>
  <si>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</si>
  <si>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</si>
  <si>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</si>
  <si>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</si>
  <si>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</si>
  <si>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</si>
  <si>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</si>
  <si>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</si>
  <si>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</si>
  <si>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</si>
  <si>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</si>
  <si>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</si>
  <si>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</si>
  <si>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</si>
  <si>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</si>
  <si>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</si>
  <si>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</si>
  <si>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</si>
  <si>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</si>
  <si>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</si>
  <si>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</si>
  <si>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</si>
  <si>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</si>
  <si>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</si>
  <si>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</si>
  <si>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</si>
  <si>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</si>
  <si>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</si>
  <si>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</si>
  <si>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</si>
  <si>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</si>
  <si>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</si>
  <si>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</si>
  <si>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</si>
  <si>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</si>
  <si>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</si>
  <si>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</si>
  <si>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</si>
  <si>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</si>
  <si>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</si>
  <si>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</si>
  <si>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</si>
  <si>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</si>
  <si>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</si>
  <si>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</si>
  <si>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</si>
  <si>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</si>
  <si>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</si>
  <si>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</si>
  <si>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</si>
  <si>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</si>
  <si>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</si>
  <si>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</si>
  <si>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</si>
  <si>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</si>
  <si>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</si>
  <si>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</si>
  <si>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</si>
  <si>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</si>
  <si>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</si>
  <si>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</si>
  <si>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</si>
  <si>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</si>
  <si>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</si>
  <si>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</si>
  <si>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</si>
  <si>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</si>
  <si>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</si>
  <si>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</si>
  <si>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</si>
  <si>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</si>
  <si>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</si>
  <si>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</si>
  <si>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</si>
  <si>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</si>
  <si>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</si>
  <si>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</si>
  <si>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</si>
  <si>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</si>
  <si>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</si>
  <si>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</si>
  <si>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</si>
  <si>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</si>
  <si>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</si>
  <si>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</si>
  <si>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</si>
  <si>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</si>
  <si>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</si>
  <si>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</si>
  <si>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</si>
  <si>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</si>
  <si>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</si>
  <si>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</si>
  <si>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</si>
  <si>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</si>
  <si>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</si>
  <si>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</si>
  <si>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</si>
  <si>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</si>
  <si>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</si>
  <si>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</si>
  <si>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</si>
  <si>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</si>
  <si>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</si>
  <si>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</si>
  <si>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</si>
  <si>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</si>
  <si>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</si>
  <si>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</si>
  <si>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</si>
  <si>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</si>
  <si>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</si>
  <si>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</si>
  <si>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</si>
  <si>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</si>
  <si>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</si>
  <si>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</si>
  <si>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</si>
  <si>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</si>
  <si>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</si>
  <si>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</si>
  <si>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</si>
  <si>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</si>
  <si>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</si>
  <si>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</si>
  <si>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</si>
  <si>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</si>
  <si>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</si>
  <si>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</si>
  <si>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</si>
  <si>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</si>
  <si>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</si>
  <si>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</si>
  <si>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</si>
  <si>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</si>
  <si>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</si>
  <si>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</si>
  <si>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</si>
  <si>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</si>
  <si>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</si>
  <si>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</si>
  <si>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</si>
  <si>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</si>
  <si>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</si>
  <si>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</si>
  <si>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</si>
  <si>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</si>
  <si>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</si>
  <si>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</si>
  <si>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</si>
  <si>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</si>
  <si>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</si>
  <si>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</si>
  <si>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</si>
  <si>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</si>
  <si>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</si>
  <si>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</si>
  <si>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</si>
  <si>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</si>
  <si>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</si>
  <si>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</si>
  <si>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</si>
  <si>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</si>
  <si>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</si>
  <si>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</si>
  <si>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</si>
  <si>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</si>
  <si>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</si>
  <si>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</si>
  <si>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</si>
  <si>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</si>
  <si>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</si>
  <si>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</si>
  <si>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</si>
  <si>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</si>
  <si>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</si>
  <si>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</si>
  <si>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</si>
  <si>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</si>
  <si>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</si>
  <si>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</si>
  <si>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</si>
  <si>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</si>
  <si>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</si>
  <si>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</si>
  <si>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</si>
  <si>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</si>
  <si>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</si>
  <si>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</si>
  <si>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</si>
  <si>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</si>
  <si>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</si>
  <si>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</si>
  <si>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</si>
  <si>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</si>
  <si>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</si>
  <si>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</si>
  <si>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</si>
  <si>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</si>
  <si>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</si>
  <si>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</si>
  <si>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</si>
  <si>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</si>
  <si>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</si>
  <si>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</si>
  <si>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</si>
  <si>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</si>
  <si>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</si>
  <si>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</si>
  <si>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</si>
  <si>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</si>
  <si>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</si>
  <si>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</si>
  <si>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</si>
  <si>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</si>
  <si>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</si>
  <si>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</si>
  <si>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</si>
  <si>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</si>
  <si>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</si>
  <si>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</si>
  <si>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</si>
  <si>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</si>
  <si>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</si>
  <si>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</si>
  <si>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</si>
  <si>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</si>
  <si>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</si>
  <si>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</si>
  <si>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</si>
  <si>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</si>
  <si>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</si>
  <si>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</si>
  <si>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</si>
  <si>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</si>
  <si>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</si>
  <si>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</si>
  <si>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</si>
  <si>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</si>
  <si>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</si>
  <si>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</si>
  <si>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</si>
  <si>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</si>
  <si>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</si>
  <si>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</si>
  <si>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</si>
  <si>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</si>
  <si>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</si>
  <si>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</si>
  <si>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</si>
  <si>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</si>
  <si>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</si>
  <si>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</si>
  <si>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</si>
  <si>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</si>
  <si>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</si>
  <si>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</si>
  <si>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</si>
  <si>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</si>
  <si>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</si>
  <si>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</si>
  <si>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</si>
  <si>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</si>
  <si>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</si>
  <si>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</si>
  <si>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</si>
  <si>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</si>
  <si>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</si>
  <si>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</si>
  <si>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</si>
  <si>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</si>
  <si>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</si>
  <si>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</si>
  <si>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</si>
  <si>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</si>
  <si>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</si>
  <si>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</si>
  <si>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</si>
  <si>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</si>
  <si>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</si>
  <si>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</si>
  <si>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</si>
  <si>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</si>
  <si>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</si>
  <si>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</si>
  <si>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</si>
  <si>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</si>
  <si>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</si>
  <si>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</si>
  <si>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</si>
  <si>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</si>
  <si>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</si>
  <si>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</si>
  <si>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</si>
  <si>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</si>
  <si>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</si>
  <si>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</si>
  <si>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</si>
  <si>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</si>
  <si>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</si>
  <si>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</si>
  <si>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</si>
  <si>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</si>
  <si>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</si>
  <si>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</si>
  <si>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</si>
  <si>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</si>
  <si>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</si>
  <si>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</si>
  <si>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</si>
  <si>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</si>
  <si>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</si>
  <si>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</si>
  <si>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</si>
  <si>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</si>
  <si>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</si>
  <si>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</si>
  <si>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</si>
  <si>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</si>
  <si>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</si>
  <si>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</si>
  <si>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</si>
  <si>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</si>
  <si>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</si>
  <si>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</si>
  <si>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</si>
  <si>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</si>
  <si>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</si>
  <si>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</si>
  <si>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</si>
  <si>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</si>
  <si>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</si>
  <si>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</si>
  <si>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</si>
  <si>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</si>
  <si>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</si>
  <si>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</si>
  <si>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</si>
  <si>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</si>
  <si>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</si>
  <si>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</si>
  <si>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</si>
  <si>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</si>
  <si>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</si>
  <si>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</si>
  <si>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</si>
  <si>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</si>
  <si>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</si>
  <si>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</si>
  <si>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</si>
  <si>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</si>
  <si>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</si>
  <si>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</si>
  <si>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</si>
  <si>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</si>
  <si>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</si>
  <si>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</si>
  <si>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</si>
  <si>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</si>
  <si>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</si>
  <si>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</si>
  <si>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</si>
  <si>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</si>
  <si>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</si>
  <si>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</si>
  <si>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</si>
  <si>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</si>
  <si>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</si>
  <si>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</si>
  <si>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</si>
  <si>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</si>
  <si>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</si>
  <si>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</si>
  <si>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</si>
  <si>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</si>
  <si>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</si>
  <si>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</si>
  <si>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</si>
  <si>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</si>
  <si>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</si>
  <si>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</si>
  <si>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</si>
  <si>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</si>
  <si>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</si>
  <si>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</si>
  <si>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</si>
  <si>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</si>
  <si>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</si>
  <si>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</si>
  <si>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</si>
  <si>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</si>
  <si>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</si>
  <si>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</si>
  <si>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</si>
  <si>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</si>
  <si>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</si>
  <si>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</si>
  <si>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</si>
  <si>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</si>
  <si>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</si>
  <si>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</si>
  <si>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</si>
  <si>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</si>
  <si>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</si>
  <si>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</si>
  <si>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</si>
  <si>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</si>
  <si>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</si>
  <si>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</si>
  <si>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</si>
  <si>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</si>
  <si>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</si>
  <si>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</si>
  <si>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</si>
  <si>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</si>
  <si>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</si>
  <si>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</si>
  <si>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</si>
  <si>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</si>
  <si>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</si>
  <si>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</si>
  <si>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</si>
  <si>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</si>
  <si>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</si>
  <si>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</si>
  <si>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</si>
  <si>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</si>
  <si>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</si>
  <si>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</si>
  <si>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</si>
  <si>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</si>
  <si>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</si>
  <si>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</si>
  <si>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</si>
  <si>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</si>
  <si>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</si>
  <si>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</si>
  <si>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</si>
  <si>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</si>
  <si>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</si>
  <si>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</si>
  <si>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</si>
  <si>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</si>
  <si>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</si>
  <si>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</si>
  <si>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</si>
  <si>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</si>
  <si>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</si>
  <si>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</si>
  <si>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</si>
  <si>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</si>
  <si>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</si>
  <si>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</si>
  <si>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</si>
  <si>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</si>
  <si>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</si>
  <si>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</si>
  <si>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</si>
  <si>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</si>
  <si>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</si>
  <si>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</si>
  <si>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</si>
  <si>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</si>
  <si>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</si>
  <si>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</si>
  <si>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</si>
  <si>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</si>
  <si>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</si>
  <si>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</si>
  <si>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</si>
  <si>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</si>
  <si>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</si>
  <si>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</si>
  <si>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</si>
  <si>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</si>
  <si>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</si>
  <si>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</si>
  <si>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</si>
  <si>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</si>
  <si>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</si>
  <si>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</si>
  <si>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</si>
  <si>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</si>
  <si>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</si>
  <si>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</si>
  <si>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</si>
  <si>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</si>
  <si>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</si>
  <si>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</si>
  <si>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</si>
  <si>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</si>
  <si>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</si>
  <si>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</si>
  <si>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</si>
  <si>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</si>
  <si>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</si>
  <si>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</si>
  <si>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</si>
  <si>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</si>
  <si>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</si>
  <si>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</si>
  <si>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</si>
  <si>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</si>
  <si>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</si>
  <si>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</si>
  <si>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</si>
  <si>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</si>
  <si>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</si>
  <si>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</si>
  <si>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</si>
  <si>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</si>
  <si>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</si>
  <si>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</si>
  <si>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</si>
  <si>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</si>
  <si>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</si>
  <si>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</si>
  <si>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</si>
  <si>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</si>
  <si>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</si>
  <si>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</si>
  <si>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</si>
  <si>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</si>
  <si>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</si>
  <si>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</si>
  <si>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</si>
  <si>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</si>
  <si>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</si>
  <si>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</si>
  <si>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</si>
  <si>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</si>
  <si>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</si>
  <si>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</si>
  <si>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</si>
  <si>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</si>
  <si>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</si>
  <si>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</si>
  <si>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</si>
  <si>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</si>
  <si>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</si>
  <si>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</si>
  <si>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</si>
  <si>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</si>
  <si>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</si>
  <si>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</si>
  <si>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</si>
  <si>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</si>
  <si>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</si>
  <si>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</si>
  <si>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</si>
  <si>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</si>
  <si>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</si>
  <si>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</si>
  <si>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</si>
  <si>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</si>
  <si>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</si>
  <si>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</si>
  <si>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</si>
  <si>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</si>
  <si>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</si>
  <si>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</si>
  <si>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</si>
  <si>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</si>
  <si>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</si>
  <si>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</si>
  <si>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</si>
  <si>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</si>
  <si>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</si>
  <si>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</si>
  <si>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</si>
  <si>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</si>
  <si>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</si>
  <si>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</si>
  <si>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</si>
  <si>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</si>
  <si>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</si>
  <si>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</si>
  <si>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</si>
  <si>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</si>
  <si>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</si>
  <si>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</si>
  <si>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</si>
  <si>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</si>
  <si>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</si>
  <si>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</si>
  <si>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</si>
  <si>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</si>
  <si>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</si>
  <si>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</si>
  <si>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</si>
  <si>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</si>
  <si>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</si>
  <si>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</si>
  <si>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</si>
  <si>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</si>
  <si>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</si>
  <si>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</si>
  <si>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</si>
  <si>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</si>
  <si>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</si>
  <si>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</si>
  <si>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</si>
  <si>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</si>
  <si>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</si>
  <si>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</si>
  <si>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</si>
  <si>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</si>
  <si>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</si>
  <si>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</si>
  <si>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</si>
  <si>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</si>
  <si>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</si>
  <si>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</si>
  <si>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</si>
  <si>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</si>
  <si>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</si>
  <si>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</si>
  <si>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</si>
  <si>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</si>
  <si>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</si>
  <si>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</si>
  <si>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</si>
  <si>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</si>
  <si>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</si>
  <si>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</si>
  <si>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</si>
  <si>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</si>
  <si>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</si>
  <si>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</si>
  <si>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</si>
  <si>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</si>
  <si>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</si>
  <si>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</si>
  <si>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</si>
  <si>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</si>
  <si>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</si>
  <si>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</si>
  <si>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</si>
  <si>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</si>
  <si>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</si>
  <si>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</si>
  <si>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</si>
  <si>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</si>
  <si>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</si>
  <si>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</si>
  <si>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</si>
  <si>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</si>
  <si>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</si>
  <si>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</si>
  <si>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</si>
  <si>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</si>
  <si>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</si>
  <si>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</si>
  <si>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</si>
  <si>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</si>
  <si>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</si>
  <si>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</si>
  <si>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</si>
  <si>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</si>
  <si>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</si>
  <si>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</si>
  <si>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</si>
  <si>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</si>
  <si>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</si>
  <si>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</si>
  <si>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</si>
  <si>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</si>
  <si>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</si>
  <si>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</si>
  <si>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</si>
  <si>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</si>
  <si>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</si>
  <si>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</si>
  <si>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</si>
  <si>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</si>
  <si>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</si>
  <si>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</si>
  <si>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</si>
  <si>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</si>
  <si>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</si>
  <si>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</si>
  <si>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</si>
  <si>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</si>
  <si>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</si>
  <si>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</si>
  <si>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</si>
  <si>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</si>
  <si>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</si>
  <si>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</si>
  <si>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</si>
  <si>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</si>
  <si>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</si>
  <si>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</si>
  <si>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</si>
  <si>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</si>
  <si>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</si>
  <si>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</si>
  <si>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</si>
  <si>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</si>
  <si>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</si>
  <si>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</si>
  <si>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</si>
  <si>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</si>
  <si>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</si>
  <si>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</si>
  <si>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</si>
  <si>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</si>
  <si>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</si>
  <si>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</si>
  <si>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</si>
  <si>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</si>
  <si>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</si>
  <si>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</si>
  <si>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</si>
  <si>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</si>
  <si>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</si>
  <si>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</si>
  <si>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</si>
  <si>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</si>
  <si>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</si>
  <si>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</si>
  <si>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</si>
  <si>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</si>
  <si>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</si>
  <si>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</si>
  <si>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</si>
  <si>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</si>
  <si>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</si>
  <si>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</si>
  <si>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</si>
  <si>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</si>
  <si>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</si>
  <si>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</si>
  <si>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</si>
  <si>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</si>
  <si>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</si>
  <si>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</si>
  <si>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</si>
  <si>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</si>
  <si>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</si>
  <si>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</si>
  <si>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</si>
  <si>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</si>
  <si>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</si>
  <si>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</si>
  <si>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</si>
  <si>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</si>
  <si>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</si>
  <si>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</si>
  <si>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</si>
  <si>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</si>
  <si>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</si>
  <si>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</si>
  <si>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</si>
  <si>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</si>
  <si>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</si>
  <si>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</si>
  <si>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</si>
  <si>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</si>
  <si>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</si>
  <si>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</si>
  <si>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</si>
  <si>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</si>
  <si>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</si>
  <si>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</si>
  <si>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</si>
  <si>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</si>
  <si>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</si>
  <si>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</si>
  <si>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</si>
  <si>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</si>
  <si>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</si>
  <si>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</si>
  <si>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</si>
  <si>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</si>
  <si>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</si>
  <si>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</si>
  <si>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</si>
  <si>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</si>
  <si>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</si>
  <si>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</si>
  <si>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</si>
  <si>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</si>
  <si>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</si>
  <si>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</si>
  <si>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</si>
  <si>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</si>
  <si>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</si>
  <si>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</si>
  <si>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</si>
  <si>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</si>
  <si>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</si>
  <si>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</si>
  <si>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</si>
  <si>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</si>
  <si>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</si>
  <si>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</si>
  <si>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</si>
  <si>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</si>
  <si>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</si>
  <si>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</si>
  <si>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</si>
  <si>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</si>
  <si>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</si>
  <si>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</si>
  <si>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</si>
  <si>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</si>
  <si>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</si>
  <si>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</si>
  <si>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</si>
  <si>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</si>
  <si>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</si>
  <si>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</si>
  <si>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</si>
  <si>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</si>
  <si>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</si>
  <si>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</si>
  <si>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</si>
  <si>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</si>
  <si>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</si>
  <si>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</si>
  <si>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</si>
  <si>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</si>
  <si>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</si>
  <si>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</si>
  <si>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</si>
  <si>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</si>
  <si>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</si>
  <si>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</si>
  <si>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</si>
  <si>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</si>
  <si>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</si>
  <si>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</si>
  <si>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</si>
  <si>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</si>
  <si>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</si>
  <si>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</si>
  <si>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</si>
  <si>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</si>
  <si>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</si>
  <si>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</si>
  <si>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</si>
  <si>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</si>
  <si>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</si>
  <si>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</si>
  <si>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</si>
  <si>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</si>
  <si>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</si>
  <si>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</si>
  <si>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</si>
  <si>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</si>
  <si>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</si>
  <si>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</si>
  <si>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</si>
  <si>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</si>
  <si>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</si>
  <si>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</si>
  <si>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</si>
  <si>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</si>
  <si>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</si>
  <si>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</si>
  <si>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</si>
  <si>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</si>
  <si>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</si>
  <si>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</si>
  <si>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</si>
  <si>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</si>
  <si>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</si>
  <si>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</si>
  <si>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</si>
  <si>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</si>
  <si>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</si>
  <si>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</si>
  <si>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</si>
  <si>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</si>
  <si>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</si>
  <si>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</si>
  <si>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</si>
  <si>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</si>
  <si>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</si>
  <si>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</si>
  <si>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</si>
  <si>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</si>
  <si>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</si>
  <si>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</si>
  <si>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</si>
  <si>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</si>
  <si>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</si>
  <si>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</si>
  <si>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</si>
  <si>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</si>
  <si>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</si>
  <si>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</si>
  <si>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</si>
  <si>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</si>
  <si>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</si>
  <si>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</si>
  <si>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</si>
  <si>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</si>
  <si>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</si>
  <si>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</si>
  <si>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</si>
  <si>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</si>
  <si>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</si>
  <si>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</si>
  <si>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</si>
  <si>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</si>
  <si>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</si>
  <si>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</si>
  <si>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</si>
  <si>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</si>
  <si>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</si>
  <si>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</si>
  <si>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</si>
  <si>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</si>
  <si>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</si>
  <si>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</si>
  <si>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</si>
  <si>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</si>
  <si>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</si>
  <si>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</si>
  <si>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</si>
  <si>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</si>
  <si>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</si>
  <si>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</si>
  <si>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</si>
  <si>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</si>
  <si>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</si>
  <si>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</si>
  <si>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</si>
  <si>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</si>
  <si>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</si>
  <si>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</si>
  <si>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</si>
  <si>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</si>
  <si>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</si>
  <si>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</si>
  <si>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</si>
  <si>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</si>
  <si>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</si>
  <si>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</si>
  <si>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</si>
  <si>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</si>
  <si>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</si>
  <si>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</si>
  <si>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</si>
  <si>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</si>
  <si>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</si>
  <si>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</si>
  <si>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</si>
  <si>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</si>
  <si>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</si>
  <si>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</si>
  <si>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</si>
  <si>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</si>
  <si>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</si>
  <si>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</si>
  <si>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</si>
  <si>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</si>
  <si>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</si>
  <si>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</si>
  <si>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</si>
  <si>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</si>
  <si>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</si>
  <si>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</si>
  <si>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</si>
  <si>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</si>
  <si>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</si>
  <si>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</si>
  <si>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</si>
  <si>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</si>
  <si>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</si>
  <si>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</si>
  <si>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</si>
  <si>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</si>
  <si>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</si>
  <si>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</si>
  <si>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</si>
  <si>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</si>
  <si>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</si>
  <si>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</si>
  <si>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</si>
  <si>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</si>
  <si>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</si>
  <si>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</si>
  <si>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</si>
  <si>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</si>
  <si>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</si>
  <si>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</si>
  <si>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</si>
  <si>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</si>
  <si>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</si>
  <si>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</si>
  <si>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</si>
  <si>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</si>
  <si>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</si>
  <si>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</si>
  <si>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</si>
  <si>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</si>
  <si>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</si>
  <si>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</si>
  <si>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</si>
  <si>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</si>
  <si>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</si>
  <si>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</si>
  <si>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</si>
  <si>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</si>
  <si>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</si>
  <si>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</si>
  <si>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</si>
  <si>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</si>
  <si>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</si>
  <si>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</si>
  <si>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</si>
  <si>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</si>
  <si>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</si>
  <si>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</si>
  <si>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</si>
  <si>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</si>
  <si>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</si>
  <si>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</si>
  <si>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</si>
  <si>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</si>
  <si>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</si>
  <si>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</si>
  <si>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</si>
  <si>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</si>
  <si>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</si>
  <si>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</si>
  <si>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</si>
  <si>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</si>
  <si>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</si>
  <si>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</si>
  <si>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</si>
  <si>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</si>
  <si>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</si>
  <si>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</si>
  <si>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</si>
  <si>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</si>
  <si>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</si>
  <si>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</si>
  <si>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</si>
  <si>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</si>
  <si>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</si>
  <si>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</si>
  <si>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</si>
  <si>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</si>
  <si>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</si>
  <si>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</si>
  <si>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</si>
  <si>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</si>
  <si>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</si>
  <si>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</si>
  <si>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</si>
  <si>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</si>
  <si>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</si>
  <si>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</si>
  <si>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</si>
  <si>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</si>
  <si>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</si>
  <si>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</si>
  <si>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</si>
  <si>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</si>
  <si>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</si>
  <si>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</si>
  <si>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</si>
  <si>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</si>
  <si>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</si>
  <si>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</si>
  <si>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</si>
  <si>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</si>
  <si>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</si>
  <si>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</si>
  <si>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</si>
  <si>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</si>
  <si>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</si>
  <si>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</si>
  <si>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</si>
  <si>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</si>
  <si>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</si>
  <si>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</si>
  <si>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</si>
  <si>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</si>
  <si>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</si>
  <si>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</si>
  <si>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</si>
  <si>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</si>
  <si>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</si>
  <si>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</si>
  <si>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</si>
  <si>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</si>
  <si>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</si>
  <si>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</si>
  <si>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</si>
  <si>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</si>
  <si>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</si>
  <si>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</si>
  <si>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</si>
  <si>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</si>
  <si>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</si>
  <si>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</si>
  <si>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</si>
  <si>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</si>
  <si>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</si>
  <si>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</si>
  <si>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</si>
  <si>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</si>
  <si>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</si>
  <si>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</si>
  <si>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</si>
  <si>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</si>
  <si>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</si>
  <si>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</si>
  <si>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</si>
  <si>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</si>
  <si>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</si>
  <si>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</si>
  <si>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</si>
  <si>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</si>
  <si>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</si>
  <si>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</si>
  <si>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</si>
  <si>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</si>
  <si>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</si>
  <si>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</si>
  <si>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</si>
  <si>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</si>
  <si>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</si>
  <si>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</si>
  <si>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</si>
  <si>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</si>
  <si>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</si>
  <si>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</si>
  <si>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</si>
  <si>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</si>
  <si>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</si>
  <si>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</si>
  <si>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</si>
  <si>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</si>
  <si>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</si>
  <si>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</si>
  <si>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</si>
  <si>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</si>
  <si>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</si>
  <si>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</si>
  <si>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</si>
  <si>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</si>
  <si>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</si>
  <si>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</si>
  <si>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</si>
  <si>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</si>
  <si>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</si>
  <si>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</si>
  <si>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</si>
  <si>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</si>
  <si>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</si>
  <si>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</si>
  <si>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</si>
  <si>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</si>
  <si>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</si>
  <si>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</si>
  <si>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</si>
  <si>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</si>
  <si>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</si>
  <si>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</si>
  <si>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</si>
  <si>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</si>
  <si>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</si>
  <si>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</si>
  <si>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</si>
  <si>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</si>
  <si>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</si>
  <si>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</si>
  <si>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</si>
  <si>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</si>
  <si>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</si>
  <si>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</si>
  <si>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</si>
  <si>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</si>
  <si>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</si>
  <si>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</si>
  <si>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</si>
  <si>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</si>
  <si>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</si>
  <si>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</si>
  <si>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</si>
  <si>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</si>
  <si>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</si>
  <si>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</si>
  <si>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</si>
  <si>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</si>
  <si>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</si>
  <si>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</si>
  <si>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</si>
  <si>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</si>
  <si>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</si>
  <si>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</si>
  <si>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</si>
  <si>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</si>
  <si>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</si>
  <si>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</si>
  <si>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</si>
  <si>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</si>
  <si>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</si>
  <si>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</si>
  <si>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</si>
  <si>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</si>
  <si>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</si>
  <si>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</si>
  <si>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</si>
  <si>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</si>
  <si>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</si>
  <si>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</si>
  <si>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</si>
  <si>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</si>
  <si>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</si>
  <si>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</si>
  <si>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</si>
  <si>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</si>
  <si>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</si>
  <si>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</si>
  <si>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</si>
  <si>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</si>
  <si>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</si>
  <si>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</si>
  <si>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</si>
  <si>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</si>
  <si>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</si>
  <si>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</si>
  <si>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</si>
  <si>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</si>
  <si>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</si>
  <si>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</si>
  <si>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</si>
  <si>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</si>
  <si>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</si>
  <si>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</si>
  <si>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</si>
  <si>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</si>
  <si>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</si>
  <si>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</si>
  <si>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</si>
  <si>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</si>
  <si>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</si>
  <si>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</si>
  <si>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</si>
  <si>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</si>
  <si>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</si>
  <si>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</si>
  <si>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</si>
  <si>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</si>
  <si>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</si>
  <si>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</si>
  <si>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</si>
  <si>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</si>
  <si>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</si>
  <si>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</si>
  <si>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</si>
  <si>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</si>
  <si>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</si>
  <si>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</si>
  <si>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</si>
  <si>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</si>
  <si>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</si>
  <si>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</si>
  <si>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</si>
  <si>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</si>
  <si>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</si>
  <si>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</si>
  <si>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</si>
  <si>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</si>
  <si>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</si>
  <si>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</si>
  <si>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</si>
  <si>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</si>
  <si>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</si>
  <si>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</si>
  <si>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</si>
  <si>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</si>
  <si>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</si>
  <si>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</si>
  <si>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</si>
  <si>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</si>
  <si>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</si>
  <si>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</si>
  <si>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</si>
  <si>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</si>
  <si>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</si>
  <si>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</si>
  <si>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</si>
  <si>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</si>
  <si>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</si>
  <si>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</si>
  <si>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</si>
  <si>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</si>
  <si>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</si>
  <si>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</si>
  <si>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</si>
  <si>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</si>
  <si>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</si>
  <si>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</si>
  <si>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</si>
  <si>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</si>
  <si>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</si>
  <si>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</si>
  <si>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</si>
  <si>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</si>
  <si>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</si>
  <si>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</si>
  <si>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</si>
  <si>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</si>
  <si>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</si>
  <si>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</si>
  <si>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</si>
  <si>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</si>
  <si>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</si>
  <si>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</si>
  <si>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</si>
  <si>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</si>
  <si>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</si>
  <si>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</si>
  <si>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</si>
  <si>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</si>
  <si>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</si>
  <si>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</si>
  <si>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</si>
  <si>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</si>
  <si>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</si>
  <si>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</si>
  <si>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</si>
  <si>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</si>
  <si>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</si>
  <si>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</si>
  <si>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</si>
  <si>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</si>
  <si>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</si>
  <si>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</si>
  <si>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</si>
  <si>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</si>
  <si>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</si>
  <si>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</si>
  <si>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</si>
  <si>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</si>
  <si>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</si>
  <si>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</si>
  <si>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</si>
  <si>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</si>
  <si>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</si>
  <si>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</si>
  <si>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</si>
  <si>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</si>
  <si>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</si>
  <si>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</si>
  <si>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</si>
  <si>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</si>
  <si>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</si>
  <si>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</si>
  <si>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</si>
  <si>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</si>
  <si>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</si>
  <si>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</si>
  <si>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</si>
  <si>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</si>
  <si>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</si>
  <si>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</si>
  <si>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</si>
  <si>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</si>
  <si>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</si>
  <si>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</si>
  <si>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</si>
  <si>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</si>
  <si>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</si>
  <si>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</si>
  <si>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</si>
  <si>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</si>
  <si>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</si>
  <si>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</si>
  <si>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</si>
  <si>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</si>
  <si>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</si>
  <si>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</si>
  <si>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</si>
  <si>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</si>
  <si>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</si>
  <si>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</si>
  <si>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</si>
  <si>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</si>
  <si>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</si>
  <si>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</si>
  <si>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</si>
  <si>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</si>
  <si>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</si>
  <si>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</si>
  <si>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</si>
  <si>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</si>
  <si>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</si>
  <si>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</si>
  <si>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</si>
  <si>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</si>
  <si>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</si>
  <si>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</si>
  <si>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</si>
  <si>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</si>
  <si>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</si>
  <si>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</si>
  <si>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</si>
  <si>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</si>
  <si>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</si>
  <si>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</si>
  <si>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</si>
  <si>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</si>
  <si>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</si>
  <si>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</si>
  <si>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</si>
  <si>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</si>
  <si>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</si>
  <si>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</si>
  <si>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</si>
  <si>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</si>
  <si>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</si>
  <si>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</si>
  <si>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</si>
  <si>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</si>
  <si>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</si>
  <si>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</si>
  <si>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</si>
  <si>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</si>
  <si>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</si>
  <si>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</si>
  <si>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</si>
  <si>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</si>
  <si>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</si>
  <si>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</si>
  <si>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</si>
  <si>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</si>
  <si>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</si>
  <si>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</si>
  <si>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</si>
  <si>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</si>
  <si>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</si>
  <si>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</si>
  <si>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</si>
  <si>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</si>
  <si>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</si>
  <si>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</si>
  <si>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</si>
  <si>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</si>
  <si>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</si>
  <si>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</si>
  <si>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</si>
  <si>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</si>
  <si>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</si>
  <si>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</si>
  <si>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</si>
  <si>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</si>
  <si>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</si>
  <si>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</si>
  <si>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</si>
  <si>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</si>
  <si>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</si>
  <si>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</si>
  <si>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</si>
  <si>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</si>
  <si>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</si>
  <si>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</si>
  <si>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</si>
  <si>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</si>
  <si>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</si>
  <si>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</si>
  <si>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</si>
  <si>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</si>
  <si>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</si>
  <si>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</si>
  <si>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</si>
  <si>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</si>
  <si>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</si>
  <si>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</si>
  <si>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</si>
  <si>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</si>
  <si>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</si>
  <si>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</si>
  <si>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</si>
  <si>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</si>
  <si>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</si>
  <si>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</si>
  <si>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</si>
  <si>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</si>
  <si>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</si>
  <si>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</si>
  <si>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</si>
  <si>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</si>
  <si>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</si>
  <si>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</si>
  <si>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</si>
  <si>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</si>
  <si>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</si>
  <si>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</si>
  <si>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</si>
  <si>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</si>
  <si>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</si>
  <si>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</si>
  <si>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</si>
  <si>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</si>
  <si>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</si>
  <si>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</si>
  <si>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</si>
  <si>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</si>
  <si>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</si>
  <si>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</si>
  <si>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</si>
  <si>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</si>
  <si>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</si>
  <si>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</si>
  <si>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</si>
  <si>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</si>
  <si>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</si>
  <si>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</si>
  <si>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</si>
  <si>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</si>
  <si>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</si>
  <si>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</si>
  <si>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</si>
  <si>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</si>
  <si>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</si>
  <si>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</si>
  <si>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</si>
  <si>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</si>
  <si>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</si>
  <si>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</si>
  <si>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</si>
  <si>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</si>
  <si>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</si>
  <si>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</si>
  <si>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</si>
  <si>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</si>
  <si>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</si>
  <si>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</si>
  <si>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</si>
  <si>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</si>
  <si>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</si>
  <si>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</si>
  <si>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</si>
  <si>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</si>
  <si>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</si>
  <si>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</si>
  <si>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</si>
  <si>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</si>
  <si>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</si>
  <si>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</si>
  <si>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</si>
  <si>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</si>
  <si>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</si>
  <si>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</si>
  <si>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</si>
  <si>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</si>
  <si>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</si>
  <si>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</si>
  <si>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</si>
  <si>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</si>
  <si>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</si>
  <si>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</si>
  <si>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</si>
  <si>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</si>
  <si>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</si>
  <si>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</si>
  <si>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</si>
  <si>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</si>
  <si>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</si>
  <si>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</si>
  <si>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</si>
  <si>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</si>
  <si>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</si>
  <si>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</si>
  <si>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</si>
  <si>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</si>
  <si>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</si>
  <si>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</si>
  <si>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</si>
  <si>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</si>
  <si>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</si>
  <si>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</si>
  <si>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</si>
  <si>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</si>
  <si>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</si>
  <si>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</si>
  <si>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</si>
  <si>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</si>
  <si>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</si>
  <si>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</si>
  <si>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</si>
  <si>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</si>
  <si>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</si>
  <si>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</si>
  <si>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</si>
  <si>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</si>
  <si>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</si>
  <si>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</si>
  <si>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</si>
  <si>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</si>
  <si>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</si>
  <si>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</si>
  <si>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</si>
  <si>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</si>
  <si>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</si>
  <si>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</si>
  <si>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</si>
  <si>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</si>
  <si>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</si>
  <si>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</si>
  <si>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</si>
  <si>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</si>
  <si>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</si>
  <si>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</si>
  <si>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</si>
  <si>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</si>
  <si>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</si>
  <si>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</si>
  <si>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</si>
  <si>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</si>
  <si>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</si>
  <si>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</si>
  <si>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</si>
  <si>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</si>
  <si>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</si>
  <si>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</si>
  <si>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</si>
  <si>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</si>
  <si>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</si>
  <si>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</si>
  <si>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</si>
  <si>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</si>
  <si>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</si>
  <si>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</si>
  <si>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</si>
  <si>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</si>
  <si>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</si>
  <si>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</si>
  <si>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</si>
  <si>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</si>
  <si>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</si>
  <si>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</si>
  <si>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</si>
  <si>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</si>
  <si>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</si>
  <si>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</si>
  <si>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</si>
  <si>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</si>
  <si>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</si>
  <si>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</si>
  <si>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</si>
  <si>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</si>
  <si>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</si>
  <si>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</si>
  <si>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</si>
  <si>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</si>
  <si>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</si>
  <si>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</si>
  <si>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</si>
  <si>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</si>
  <si>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</si>
  <si>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</si>
  <si>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</si>
  <si>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</si>
  <si>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</si>
  <si>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</si>
  <si>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</si>
  <si>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</si>
  <si>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</si>
  <si>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</si>
  <si>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</si>
  <si>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</si>
  <si>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</si>
  <si>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</si>
  <si>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</si>
  <si>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</si>
  <si>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</si>
  <si>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</si>
  <si>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</si>
  <si>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</si>
  <si>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</si>
  <si>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</si>
  <si>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</si>
  <si>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</si>
  <si>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</si>
  <si>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</si>
  <si>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</si>
  <si>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</si>
  <si>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</si>
  <si>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</si>
  <si>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</si>
  <si>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</si>
  <si>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</si>
  <si>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</si>
  <si>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</si>
  <si>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</si>
  <si>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</si>
  <si>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</si>
  <si>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</si>
  <si>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</si>
  <si>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</si>
  <si>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</si>
  <si>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</si>
  <si>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</si>
  <si>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</si>
  <si>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</si>
  <si>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</si>
  <si>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</si>
  <si>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</si>
  <si>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</si>
  <si>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</si>
  <si>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</si>
  <si>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</si>
  <si>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</si>
  <si>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</si>
  <si>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</si>
  <si>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</si>
  <si>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</si>
  <si>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</si>
  <si>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</si>
  <si>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</si>
  <si>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</si>
  <si>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</si>
  <si>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</si>
  <si>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</si>
  <si>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</si>
  <si>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</si>
  <si>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</si>
  <si>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</si>
  <si>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</si>
  <si>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</si>
  <si>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</si>
  <si>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</si>
  <si>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</si>
  <si>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</si>
  <si>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</si>
  <si>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</si>
  <si>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</si>
  <si>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</si>
  <si>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</si>
  <si>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</si>
  <si>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</si>
  <si>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</si>
  <si>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</si>
  <si>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</si>
  <si>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</si>
  <si>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</si>
  <si>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</si>
  <si>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</si>
  <si>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</si>
  <si>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</si>
  <si>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</si>
  <si>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</si>
  <si>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</si>
  <si>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</si>
  <si>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</si>
  <si>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</si>
  <si>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</si>
  <si>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</si>
  <si>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</si>
  <si>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</si>
  <si>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</si>
  <si>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</si>
  <si>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</si>
  <si>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</si>
  <si>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</si>
  <si>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</si>
  <si>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</si>
  <si>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</si>
  <si>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</si>
  <si>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</si>
  <si>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</si>
  <si>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</si>
  <si>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</si>
  <si>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</si>
  <si>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</si>
  <si>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</si>
  <si>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</si>
  <si>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</si>
  <si>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</si>
  <si>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</si>
  <si>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</si>
  <si>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</si>
  <si>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</si>
  <si>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</si>
  <si>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</si>
  <si>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</si>
  <si>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</si>
  <si>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</si>
  <si>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</si>
  <si>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</si>
  <si>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</si>
  <si>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</si>
  <si>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</si>
  <si>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</si>
  <si>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</si>
  <si>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</si>
  <si>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</si>
  <si>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</si>
  <si>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</si>
  <si>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</si>
  <si>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</si>
  <si>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</si>
  <si>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</si>
  <si>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</si>
  <si>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</si>
  <si>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</si>
  <si>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</si>
  <si>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</si>
  <si>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</si>
  <si>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</si>
  <si>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</si>
  <si>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</si>
  <si>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</si>
  <si>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</si>
  <si>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</si>
  <si>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</si>
  <si>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</si>
  <si>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</si>
  <si>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</si>
  <si>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</si>
  <si>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</si>
  <si>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</si>
  <si>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</si>
  <si>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</si>
  <si>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</si>
  <si>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</si>
  <si>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</si>
  <si>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</si>
  <si>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</si>
  <si>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</si>
  <si>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</si>
  <si>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</si>
  <si>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</si>
  <si>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</si>
  <si>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</si>
  <si>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</si>
  <si>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</si>
  <si>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</si>
  <si>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</si>
  <si>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</si>
  <si>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</si>
  <si>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</si>
  <si>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</si>
  <si>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</si>
  <si>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</si>
  <si>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</si>
  <si>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</si>
  <si>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</si>
  <si>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</si>
  <si>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</si>
  <si>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</si>
  <si>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</si>
  <si>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</si>
  <si>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</si>
  <si>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</si>
  <si>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</si>
  <si>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</si>
  <si>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</si>
  <si>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</si>
  <si>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</si>
  <si>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</si>
  <si>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</si>
  <si>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</si>
  <si>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</si>
  <si>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</si>
  <si>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</si>
  <si>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</si>
  <si>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</si>
  <si>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</si>
  <si>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</si>
  <si>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</si>
  <si>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</si>
  <si>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</si>
  <si>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</si>
  <si>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</si>
  <si>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</si>
  <si>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</si>
  <si>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</si>
  <si>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</si>
  <si>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</si>
  <si>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</si>
  <si>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</si>
  <si>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</si>
  <si>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</si>
  <si>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</si>
  <si>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</si>
  <si>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</si>
  <si>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</si>
  <si>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</si>
  <si>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</si>
  <si>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</si>
  <si>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</si>
  <si>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</si>
  <si>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</si>
  <si>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</si>
  <si>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</si>
  <si>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</si>
  <si>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</si>
  <si>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</si>
  <si>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</si>
  <si>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</si>
  <si>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</si>
  <si>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</si>
  <si>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</si>
  <si>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</si>
  <si>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</si>
  <si>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</si>
  <si>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</si>
  <si>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</si>
  <si>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</si>
  <si>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</si>
  <si>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</si>
  <si>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</si>
  <si>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</si>
  <si>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</si>
  <si>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</si>
  <si>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</si>
  <si>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</si>
  <si>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</si>
  <si>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</si>
  <si>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</si>
  <si>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</si>
  <si>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</si>
  <si>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</si>
  <si>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</si>
  <si>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</si>
  <si>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</si>
  <si>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</si>
  <si>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</si>
  <si>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</si>
  <si>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</si>
  <si>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</si>
  <si>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</si>
  <si>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</si>
  <si>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</si>
  <si>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</si>
  <si>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</si>
  <si>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</si>
  <si>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</si>
  <si>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</si>
  <si>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</si>
  <si>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</si>
  <si>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</si>
  <si>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</si>
  <si>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</si>
  <si>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</si>
  <si>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</si>
  <si>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</si>
  <si>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</si>
  <si>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</si>
  <si>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</si>
  <si>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</si>
  <si>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</si>
  <si>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</si>
  <si>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</si>
  <si>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</si>
  <si>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</si>
  <si>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</si>
  <si>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</si>
  <si>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</si>
  <si>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</si>
  <si>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</si>
  <si>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</si>
  <si>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</si>
  <si>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</si>
  <si>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</si>
  <si>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</si>
  <si>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</si>
  <si>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</si>
  <si>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</si>
  <si>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</si>
  <si>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</si>
  <si>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</si>
  <si>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</si>
  <si>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</si>
  <si>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</si>
  <si>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</si>
  <si>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</si>
  <si>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</si>
  <si>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</si>
  <si>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</si>
  <si>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</si>
  <si>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</si>
  <si>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</si>
  <si>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</si>
  <si>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</si>
  <si>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</si>
  <si>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</si>
  <si>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</si>
  <si>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</si>
  <si>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</si>
  <si>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</si>
  <si>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</si>
  <si>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</si>
  <si>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</si>
  <si>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</si>
  <si>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</si>
  <si>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</si>
  <si>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</si>
  <si>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</si>
  <si>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</si>
  <si>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</si>
  <si>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</si>
  <si>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</si>
  <si>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</si>
  <si>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</si>
  <si>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</si>
  <si>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</si>
  <si>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</si>
  <si>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</si>
  <si>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</si>
  <si>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</si>
  <si>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</si>
  <si>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</si>
  <si>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</si>
  <si>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</si>
  <si>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</si>
  <si>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</si>
  <si>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</si>
  <si>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</si>
  <si>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</si>
  <si>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</si>
  <si>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</si>
  <si>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</si>
  <si>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</si>
  <si>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</si>
  <si>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</si>
  <si>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</si>
  <si>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</si>
  <si>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</si>
  <si>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</si>
  <si>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</si>
  <si>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</si>
  <si>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</si>
  <si>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</si>
  <si>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</si>
  <si>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</si>
  <si>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</si>
  <si>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</si>
  <si>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</si>
  <si>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</si>
  <si>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</si>
  <si>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</si>
  <si>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</si>
  <si>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</si>
  <si>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</si>
  <si>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</si>
  <si>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</si>
  <si>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</si>
  <si>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</si>
  <si>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</si>
  <si>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</si>
  <si>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</si>
  <si>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</si>
  <si>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</si>
  <si>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</si>
  <si>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</si>
  <si>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</si>
  <si>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</si>
  <si>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</si>
  <si>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</si>
  <si>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</si>
  <si>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</si>
  <si>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</si>
  <si>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</si>
  <si>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</si>
  <si>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</si>
  <si>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</si>
  <si>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</si>
  <si>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</si>
  <si>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</si>
  <si>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</si>
  <si>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</si>
  <si>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</si>
  <si>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</si>
  <si>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</si>
  <si>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</si>
  <si>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</si>
  <si>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</si>
  <si>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</si>
  <si>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</si>
  <si>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</si>
  <si>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</si>
  <si>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</si>
  <si>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</si>
  <si>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</si>
  <si>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</si>
  <si>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</si>
  <si>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</si>
  <si>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</si>
  <si>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</si>
  <si>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</si>
  <si>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</si>
  <si>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</si>
  <si>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</si>
  <si>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</si>
  <si>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</si>
  <si>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</si>
  <si>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</si>
  <si>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</si>
  <si>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</si>
  <si>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</si>
  <si>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</si>
  <si>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</si>
  <si>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</si>
  <si>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</si>
  <si>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</si>
  <si>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</si>
  <si>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</si>
  <si>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</si>
  <si>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</si>
  <si>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</si>
  <si>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</si>
  <si>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</si>
  <si>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</si>
  <si>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</si>
  <si>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</si>
  <si>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</si>
  <si>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</si>
  <si>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</si>
  <si>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</si>
  <si>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</si>
  <si>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</si>
  <si>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</si>
  <si>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</si>
  <si>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</si>
  <si>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</si>
  <si>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</si>
  <si>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</si>
  <si>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</si>
  <si>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</si>
  <si>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</si>
  <si>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</si>
  <si>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</si>
  <si>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</si>
  <si>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</si>
  <si>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</si>
  <si>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</si>
  <si>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</si>
  <si>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</si>
  <si>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</si>
  <si>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</si>
  <si>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</si>
  <si>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</si>
  <si>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</si>
  <si>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</si>
  <si>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</si>
  <si>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</si>
  <si>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</si>
  <si>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</si>
  <si>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</si>
  <si>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</si>
  <si>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</si>
  <si>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</si>
  <si>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</si>
  <si>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</si>
  <si>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</si>
  <si>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</si>
  <si>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</si>
  <si>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</si>
  <si>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</si>
  <si>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</si>
  <si>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</si>
  <si>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</si>
  <si>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</si>
  <si>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</si>
  <si>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</si>
  <si>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</si>
  <si>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</si>
  <si>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</si>
  <si>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</si>
  <si>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</si>
  <si>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</si>
  <si>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</si>
  <si>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</si>
  <si>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</si>
  <si>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</si>
  <si>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</si>
  <si>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</si>
  <si>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</si>
  <si>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</si>
  <si>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</si>
  <si>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</si>
  <si>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</si>
  <si>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</si>
  <si>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</si>
  <si>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</si>
  <si>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</si>
  <si>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</si>
  <si>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</si>
  <si>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</si>
  <si>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</si>
  <si>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</si>
  <si>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</si>
  <si>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</si>
  <si>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</si>
  <si>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</si>
  <si>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</si>
  <si>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</si>
  <si>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</si>
  <si>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</si>
  <si>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</si>
  <si>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</si>
  <si>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</si>
  <si>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</si>
  <si>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</si>
  <si>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</si>
  <si>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</si>
  <si>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</si>
  <si>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</si>
  <si>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</si>
  <si>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</si>
  <si>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</si>
  <si>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</si>
  <si>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</si>
  <si>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</si>
  <si>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</si>
  <si>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</si>
  <si>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</si>
  <si>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</si>
  <si>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</si>
  <si>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</si>
  <si>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</si>
  <si>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</si>
  <si>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</si>
  <si>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</si>
  <si>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</si>
  <si>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</si>
  <si>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</si>
  <si>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</si>
  <si>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</si>
  <si>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</si>
  <si>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</si>
  <si>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</si>
  <si>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</si>
  <si>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</si>
  <si>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</si>
  <si>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</si>
  <si>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</si>
  <si>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</si>
  <si>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</si>
  <si>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</si>
  <si>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</si>
  <si>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</si>
  <si>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</si>
  <si>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</si>
  <si>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</si>
  <si>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</si>
  <si>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</si>
  <si>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</si>
  <si>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</si>
  <si>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</si>
  <si>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</si>
  <si>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</si>
  <si>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</si>
  <si>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</si>
  <si>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</si>
  <si>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</si>
  <si>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</si>
  <si>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</si>
  <si>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</si>
  <si>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</si>
  <si>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</si>
  <si>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</si>
  <si>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</si>
  <si>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</si>
  <si>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</si>
  <si>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</si>
  <si>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</si>
  <si>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</si>
  <si>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</si>
  <si>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</si>
  <si>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</si>
  <si>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</si>
  <si>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</si>
  <si>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</si>
  <si>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</si>
  <si>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</si>
  <si>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</si>
  <si>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</si>
  <si>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</si>
  <si>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</si>
  <si>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</si>
  <si>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</si>
  <si>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</si>
  <si>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</si>
  <si>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</si>
  <si>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</si>
  <si>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</si>
  <si>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</si>
  <si>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</si>
  <si>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</si>
  <si>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</si>
  <si>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</si>
  <si>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</si>
  <si>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</si>
  <si>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</si>
  <si>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</si>
  <si>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</si>
  <si>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</si>
  <si>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</si>
  <si>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</si>
  <si>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</si>
  <si>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</si>
  <si>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</si>
  <si>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</si>
  <si>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</si>
  <si>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</si>
  <si>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</si>
  <si>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</si>
  <si>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</si>
  <si>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</si>
  <si>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</si>
  <si>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</si>
  <si>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</si>
  <si>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</si>
  <si>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</si>
  <si>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</si>
  <si>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</si>
  <si>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</si>
  <si>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</si>
  <si>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</si>
  <si>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</si>
  <si>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</si>
  <si>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</si>
  <si>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</si>
  <si>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</si>
  <si>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</si>
  <si>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</si>
  <si>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</si>
  <si>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</si>
  <si>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</si>
  <si>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</si>
  <si>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</si>
  <si>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</si>
  <si>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</si>
  <si>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</si>
  <si>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</si>
  <si>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</si>
  <si>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</si>
  <si>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</si>
  <si>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</si>
  <si>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</si>
  <si>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</si>
  <si>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</si>
  <si>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</si>
  <si>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</si>
  <si>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</si>
  <si>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</si>
  <si>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</si>
  <si>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</si>
  <si>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</si>
  <si>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</si>
  <si>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</si>
  <si>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</si>
  <si>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</si>
  <si>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</si>
  <si>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</si>
  <si>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</si>
  <si>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</si>
  <si>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</si>
  <si>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</si>
  <si>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</si>
  <si>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</si>
  <si>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</si>
  <si>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</si>
  <si>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</si>
  <si>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</si>
  <si>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</si>
  <si>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</si>
  <si>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</si>
  <si>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</si>
  <si>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</si>
  <si>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</si>
  <si>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</si>
  <si>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</si>
  <si>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</si>
  <si>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</si>
  <si>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</si>
  <si>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</si>
  <si>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</si>
  <si>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</si>
  <si>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</si>
  <si>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</si>
  <si>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</si>
  <si>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</si>
  <si>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</si>
  <si>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</si>
  <si>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</si>
  <si>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</si>
  <si>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</si>
  <si>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</si>
  <si>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</si>
  <si>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</si>
  <si>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</si>
  <si>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</si>
  <si>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</si>
  <si>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</si>
  <si>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</si>
  <si>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</si>
  <si>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</si>
  <si>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</si>
  <si>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</si>
  <si>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</si>
  <si>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</si>
  <si>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</si>
  <si>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</si>
  <si>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</si>
  <si>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</si>
  <si>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</si>
  <si>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</si>
  <si>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</si>
  <si>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</si>
  <si>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</si>
  <si>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</si>
  <si>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</si>
  <si>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</si>
  <si>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</si>
  <si>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</si>
  <si>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</si>
  <si>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</si>
  <si>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</si>
  <si>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</si>
  <si>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</si>
  <si>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</si>
  <si>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</si>
  <si>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</si>
  <si>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</si>
  <si>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</si>
  <si>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</si>
  <si>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</si>
  <si>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</si>
  <si>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</si>
  <si>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</si>
  <si>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</si>
  <si>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</si>
  <si>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</si>
  <si>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</si>
  <si>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</si>
  <si>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</si>
  <si>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</si>
  <si>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</si>
  <si>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</si>
  <si>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</si>
  <si>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</si>
  <si>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</si>
  <si>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</si>
  <si>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</si>
  <si>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</si>
  <si>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</si>
  <si>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</si>
  <si>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</si>
  <si>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</si>
  <si>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</si>
  <si>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</si>
  <si>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</si>
  <si>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</si>
  <si>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</si>
  <si>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</si>
  <si>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</si>
  <si>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</si>
  <si>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</si>
  <si>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</si>
  <si>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</si>
  <si>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</si>
  <si>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</si>
  <si>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</si>
  <si>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</si>
  <si>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</si>
  <si>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</si>
  <si>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</si>
  <si>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</si>
  <si>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</si>
  <si>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</si>
  <si>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</si>
  <si>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</si>
  <si>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</si>
  <si>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</si>
  <si>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</si>
  <si>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</si>
  <si>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</si>
  <si>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</si>
  <si>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</si>
  <si>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</si>
  <si>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</si>
  <si>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</si>
  <si>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</si>
  <si>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</si>
  <si>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</si>
  <si>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</si>
  <si>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</si>
  <si>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</si>
  <si>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</si>
  <si>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</si>
  <si>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</si>
  <si>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</si>
  <si>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</si>
  <si>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</si>
  <si>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</si>
  <si>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</si>
  <si>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</si>
  <si>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</si>
  <si>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</si>
  <si>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</si>
  <si>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</si>
  <si>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</si>
  <si>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</si>
  <si>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</si>
  <si>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</si>
  <si>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</si>
  <si>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</si>
  <si>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</si>
  <si>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</si>
  <si>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</si>
  <si>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</si>
  <si>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</si>
  <si>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</si>
  <si>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</si>
  <si>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</si>
  <si>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</si>
  <si>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</si>
  <si>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</si>
  <si>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</si>
  <si>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</si>
  <si>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</si>
  <si>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</si>
  <si>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</si>
  <si>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</si>
  <si>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</si>
  <si>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</si>
  <si>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</si>
  <si>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</si>
  <si>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</si>
  <si>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</si>
  <si>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</si>
  <si>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</si>
  <si>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</si>
  <si>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</si>
  <si>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</si>
  <si>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</si>
  <si>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</si>
  <si>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</si>
  <si>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</si>
  <si>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</si>
  <si>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</si>
  <si>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</si>
  <si>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</si>
  <si>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</si>
  <si>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</si>
  <si>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</si>
  <si>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</si>
  <si>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</si>
  <si>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</si>
  <si>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</si>
  <si>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</si>
  <si>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</si>
  <si>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</si>
  <si>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</si>
  <si>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</si>
  <si>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</si>
  <si>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</si>
  <si>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</si>
  <si>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</si>
  <si>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</si>
  <si>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</si>
  <si>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</si>
  <si>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</si>
  <si>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</si>
  <si>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</si>
  <si>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</si>
  <si>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</si>
  <si>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</si>
  <si>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</si>
  <si>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</si>
  <si>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</si>
  <si>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</si>
  <si>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</si>
  <si>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</si>
  <si>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</si>
  <si>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</si>
  <si>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</si>
  <si>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</si>
  <si>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</si>
  <si>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</si>
  <si>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</si>
  <si>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</si>
  <si>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</si>
  <si>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</si>
  <si>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</si>
  <si>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</si>
  <si>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</si>
  <si>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</si>
  <si>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</si>
  <si>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</si>
  <si>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</si>
  <si>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with PG in way to site need 40 min issue escalated to sceco team under complain no 2903870525</t>
  </si>
  <si>
    <t>PCM-20251029-00000134</t>
  </si>
  <si>
    <t>team with PG in way to site need 120 min issue escalated to sceco team under complain no 2903870413</t>
  </si>
  <si>
    <t>PCM-20251029-00000326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</si>
  <si>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</si>
  <si>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</si>
  <si>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</si>
  <si>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</si>
  <si>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</si>
  <si>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</si>
  <si>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</si>
  <si>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</si>
  <si>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</si>
  <si>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</si>
  <si>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</si>
  <si>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</si>
  <si>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</si>
  <si>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</si>
  <si>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</si>
  <si>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</si>
  <si>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</si>
  <si>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</si>
  <si>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</si>
  <si>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</si>
  <si>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</si>
  <si>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</si>
  <si>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</si>
  <si>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</si>
  <si>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</si>
  <si>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</si>
  <si>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</si>
  <si>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</si>
  <si>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</si>
  <si>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</si>
  <si>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</si>
  <si>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</si>
  <si>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</si>
  <si>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</si>
  <si>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</si>
  <si>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</si>
  <si>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</si>
  <si>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</si>
  <si>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</si>
  <si>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</si>
  <si>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</si>
  <si>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</si>
  <si>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</si>
  <si>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</si>
  <si>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</si>
  <si>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</si>
  <si>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</si>
  <si>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</si>
  <si>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</si>
  <si>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</si>
  <si>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</si>
  <si>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</si>
  <si>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</si>
  <si>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</si>
  <si>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</si>
  <si>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</si>
  <si>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</si>
  <si>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</si>
  <si>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</si>
  <si>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</si>
  <si>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</si>
  <si>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</si>
  <si>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</si>
  <si>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</si>
  <si>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</si>
  <si>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</si>
  <si>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</si>
  <si>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</si>
  <si>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</si>
  <si>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</si>
  <si>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</si>
  <si>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</si>
  <si>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</si>
  <si>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</si>
  <si>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</si>
  <si>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</si>
  <si>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</si>
  <si>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</si>
  <si>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</si>
  <si>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</si>
  <si>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</si>
  <si>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</si>
  <si>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</si>
  <si>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</si>
  <si>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</si>
  <si>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</si>
  <si>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</si>
  <si>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</si>
  <si>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</si>
  <si>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</si>
  <si>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ETA 45 min </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</si>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</sst>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296.21124756944482</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0.53193043981445953</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0.53063414352072868</v>
      </c>
      <c r="H4" s="136">
        <v>45958.621400462966</v>
      </c>
      <c r="I4" s="134" t="str">
        <f>IFERROR(VLOOKUP(D4,DB!A:F,6,0),"")</f>
        <v>SCECO</v>
      </c>
      <c r="J4" s="134" t="str">
        <f>IFERROR(VLOOKUP(D4,DB!A:G,7,0),"")</f>
        <v>Dead</v>
      </c>
      <c r="K4" s="169" t="s">
        <v>39026</v>
      </c>
      <c r="L4" s="139" t="str">
        <f>IFERROR(VLOOKUP(D4,DB!A:I,9,0),"")</f>
        <v>Latis</v>
      </c>
    </row>
    <row r="5" spans="1:15" ht="39.75" customHeight="1">
      <c r="A5" s="181" t="s">
        <v>39027</v>
      </c>
      <c r="B5" s="134" t="str">
        <f>IFERROR(VLOOKUP(D5,DB!A:K,11,0),"")</f>
        <v>R1</v>
      </c>
      <c r="C5" s="134">
        <v>3</v>
      </c>
      <c r="D5" s="134" t="s">
        <v>19779</v>
      </c>
      <c r="E5" s="135" t="s">
        <v>39021</v>
      </c>
      <c r="F5" s="182">
        <v>45959.095439814817</v>
      </c>
      <c r="G5" s="179">
        <f ca="1">IFERROR(NOW()-F5,"")</f>
        <v>6.4233680554025341E-2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7.3805439817078877E-2</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3</v>
      </c>
      <c r="D7" s="134" t="s">
        <v>19767</v>
      </c>
      <c r="E7" s="135" t="s">
        <v>39021</v>
      </c>
      <c r="F7" s="180">
        <v>45959.154583333337</v>
      </c>
      <c r="G7" s="179">
        <f ca="1">IFERROR(NOW()-F7,"")</f>
        <v>5.0901620343211107E-3</v>
      </c>
      <c r="H7" s="136">
        <v>45959.147268518522</v>
      </c>
      <c r="I7" s="134" t="str">
        <f>IFERROR(VLOOKUP(D7,DB!A:F,6,0),"")</f>
        <v>SCECO</v>
      </c>
      <c r="J7" s="134" t="str">
        <f>IFERROR(VLOOKUP(D7,DB!A:G,7,0),"")</f>
        <v>No BB Design+Weak</v>
      </c>
      <c r="K7" s="138" t="s">
        <v>39032</v>
      </c>
      <c r="L7" s="139" t="str">
        <f>IFERROR(VLOOKUP(D7,DB!A:I,9,0),"")</f>
        <v>Latis</v>
      </c>
    </row>
    <row r="8" spans="1:15" ht="15" customHeight="1">
      <c r="A8" s="133"/>
      <c r="B8" s="134" t="str">
        <f>IFERROR(VLOOKUP(D8,DB!A:K,11,0),"")</f>
        <v/>
      </c>
      <c r="C8" s="134"/>
      <c r="D8" s="134"/>
      <c r="E8" s="135"/>
      <c r="F8" s="136"/>
      <c r="G8" s="137">
        <f ca="1">IFERROR(NOW()-F8,"")</f>
        <v>45959.159673495371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45959.159673495371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45959.159673495371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45959.159673495371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45959.159673495371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45959.159673495371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45959.159673495371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45959.159673495371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45959.159673495371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45959.159673495371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45959.159673495371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45959.159673495371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45959.159673495371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45959.159673495371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45959.159673495371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45959.159673495371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45959.159673495371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45959.159673495371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45959.159673495371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45959.159673495371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45959.159673495371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45959.159673495371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45959.159673495371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45959.159673495371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45959.159673495371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45959.159673495371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45959.159673495371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45959.159673495371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45959.159673495371</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45959.159673495371</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39033</v>
      </c>
      <c r="N1" s="90" t="s">
        <v>39034</v>
      </c>
      <c r="O1" s="90" t="s">
        <v>39035</v>
      </c>
      <c r="P1" s="90" t="s">
        <v>39036</v>
      </c>
      <c r="Q1" s="90" t="s">
        <v>39037</v>
      </c>
      <c r="R1" s="90" t="s">
        <v>39038</v>
      </c>
      <c r="S1" s="90" t="s">
        <v>39039</v>
      </c>
      <c r="T1" s="90" t="s">
        <v>39040</v>
      </c>
      <c r="U1" s="90" t="s">
        <v>39041</v>
      </c>
      <c r="V1" s="90" t="s">
        <v>39042</v>
      </c>
      <c r="W1" s="90" t="s">
        <v>39043</v>
      </c>
      <c r="X1" s="90" t="s">
        <v>39044</v>
      </c>
      <c r="Y1" s="90" t="s">
        <v>39045</v>
      </c>
      <c r="Z1" s="90" t="s">
        <v>39046</v>
      </c>
      <c r="AA1" s="90" t="s">
        <v>39047</v>
      </c>
      <c r="AB1" s="90" t="s">
        <v>39048</v>
      </c>
      <c r="AC1" s="90" t="s">
        <v>39049</v>
      </c>
      <c r="AD1" s="90" t="s">
        <v>39050</v>
      </c>
      <c r="AE1" s="90" t="s">
        <v>39051</v>
      </c>
      <c r="AF1" s="90" t="s">
        <v>39052</v>
      </c>
      <c r="AG1" s="90" t="s">
        <v>39053</v>
      </c>
      <c r="AH1" s="90" t="s">
        <v>39054</v>
      </c>
      <c r="AI1" s="90" t="s">
        <v>39055</v>
      </c>
      <c r="AJ1" s="90" t="s">
        <v>39056</v>
      </c>
      <c r="AK1" s="90" t="s">
        <v>39057</v>
      </c>
      <c r="AL1" s="90" t="s">
        <v>39058</v>
      </c>
      <c r="AM1" s="90" t="s">
        <v>39059</v>
      </c>
      <c r="AN1" s="90" t="s">
        <v>39060</v>
      </c>
      <c r="AO1" s="90" t="s">
        <v>39061</v>
      </c>
      <c r="AP1" s="90" t="s">
        <v>39062</v>
      </c>
      <c r="AQ1" s="90" t="s">
        <v>39063</v>
      </c>
      <c r="AR1" s="90" t="s">
        <v>39064</v>
      </c>
      <c r="AS1" s="90" t="s">
        <v>39065</v>
      </c>
      <c r="AT1" s="90" t="s">
        <v>39066</v>
      </c>
      <c r="AU1" s="90" t="s">
        <v>39067</v>
      </c>
      <c r="AV1" s="90" t="s">
        <v>39068</v>
      </c>
      <c r="AW1" s="90" t="s">
        <v>39069</v>
      </c>
      <c r="AX1" s="90" t="s">
        <v>39070</v>
      </c>
      <c r="AY1" s="90" t="s">
        <v>39071</v>
      </c>
      <c r="AZ1" s="90" t="s">
        <v>39072</v>
      </c>
      <c r="BA1" s="90" t="s">
        <v>39073</v>
      </c>
      <c r="BB1" s="90" t="s">
        <v>39074</v>
      </c>
      <c r="BC1" s="90" t="s">
        <v>39075</v>
      </c>
      <c r="BD1" s="90" t="s">
        <v>39076</v>
      </c>
      <c r="BE1" s="90" t="s">
        <v>39077</v>
      </c>
      <c r="BF1" s="90" t="s">
        <v>39078</v>
      </c>
      <c r="BG1" s="90" t="s">
        <v>39079</v>
      </c>
      <c r="BH1" s="90" t="s">
        <v>39080</v>
      </c>
      <c r="BI1" s="90" t="s">
        <v>39081</v>
      </c>
      <c r="BJ1" s="90" t="s">
        <v>39082</v>
      </c>
      <c r="BK1" s="90" t="s">
        <v>39083</v>
      </c>
      <c r="BL1" s="90" t="s">
        <v>39084</v>
      </c>
      <c r="BM1" s="90" t="s">
        <v>39085</v>
      </c>
      <c r="BN1" s="90" t="s">
        <v>39086</v>
      </c>
      <c r="BO1" s="90" t="s">
        <v>39087</v>
      </c>
      <c r="BP1" s="90" t="s">
        <v>39088</v>
      </c>
      <c r="BQ1" s="90" t="s">
        <v>39089</v>
      </c>
      <c r="BR1" s="90" t="s">
        <v>39090</v>
      </c>
      <c r="BS1" s="90" t="s">
        <v>39091</v>
      </c>
      <c r="BT1" s="90" t="s">
        <v>39092</v>
      </c>
      <c r="BU1" s="90" t="s">
        <v>39093</v>
      </c>
      <c r="BV1" s="90" t="s">
        <v>39094</v>
      </c>
      <c r="BW1" s="90" t="s">
        <v>39095</v>
      </c>
      <c r="BX1" s="90" t="s">
        <v>39096</v>
      </c>
      <c r="BY1" s="90" t="s">
        <v>39097</v>
      </c>
      <c r="BZ1" s="90" t="s">
        <v>39098</v>
      </c>
      <c r="CA1" s="90" t="s">
        <v>39099</v>
      </c>
      <c r="CB1" s="90" t="s">
        <v>39100</v>
      </c>
      <c r="CC1" s="90" t="s">
        <v>39101</v>
      </c>
      <c r="CD1" s="90" t="s">
        <v>39102</v>
      </c>
      <c r="CE1" s="90" t="s">
        <v>39103</v>
      </c>
      <c r="CF1" s="90" t="s">
        <v>39104</v>
      </c>
      <c r="CG1" s="90" t="s">
        <v>39105</v>
      </c>
      <c r="CH1" s="90" t="s">
        <v>39106</v>
      </c>
      <c r="CI1" s="90" t="s">
        <v>39107</v>
      </c>
      <c r="CJ1" s="90" t="s">
        <v>39108</v>
      </c>
    </row>
    <row r="2" spans="1:88" s="70" customFormat="1" ht="31.5" customHeight="1">
      <c r="A2" s="63" t="s">
        <v>39109</v>
      </c>
      <c r="B2" s="63" t="s">
        <v>27</v>
      </c>
      <c r="C2" s="63">
        <v>1</v>
      </c>
      <c r="D2" s="63" t="s">
        <v>19542</v>
      </c>
      <c r="E2" s="87" t="s">
        <v>39110</v>
      </c>
      <c r="F2" s="76">
        <v>45322.056979166664</v>
      </c>
      <c r="G2" s="77" t="s">
        <v>39111</v>
      </c>
      <c r="H2" s="89">
        <v>45322.050729166665</v>
      </c>
      <c r="I2" s="63" t="s">
        <v>88</v>
      </c>
      <c r="J2" s="63" t="s">
        <v>65</v>
      </c>
      <c r="K2" s="88" t="s">
        <v>39112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39113</v>
      </c>
      <c r="B3" s="63" t="str">
        <f>IFERROR(VLOOKUP(D3,DB!A:K,11,0),"")</f>
        <v>R2</v>
      </c>
      <c r="C3" s="63">
        <v>1</v>
      </c>
      <c r="D3" s="63" t="s">
        <v>25643</v>
      </c>
      <c r="E3" s="87" t="s">
        <v>39021</v>
      </c>
      <c r="F3" s="76">
        <v>45824.999837962961</v>
      </c>
      <c r="G3" s="77">
        <f ca="1">IFERROR(NOW()-F3,"-")</f>
        <v>134.15983553240949</v>
      </c>
      <c r="H3" s="76">
        <v>45824.993587962963</v>
      </c>
      <c r="I3" s="63" t="str">
        <f>IFERROR(VLOOKUP(D3,DB!A:F,6,0),"")</f>
        <v>Generator-SG</v>
      </c>
      <c r="J3" s="63" t="str">
        <f>IFERROR(VLOOKUP(D3,DB!A:G,7,0),"")</f>
        <v>Good</v>
      </c>
      <c r="K3" s="88" t="s">
        <v>39114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39115</v>
      </c>
      <c r="B4" s="18" t="str">
        <f>IFERROR(VLOOKUP(D4,DB!A:K,11,0),"")</f>
        <v>R2</v>
      </c>
      <c r="C4" s="18">
        <v>1</v>
      </c>
      <c r="D4" s="18" t="s">
        <v>27532</v>
      </c>
      <c r="E4" s="114" t="s">
        <v>39110</v>
      </c>
      <c r="F4" s="115">
        <v>45958.742083333331</v>
      </c>
      <c r="G4" s="116">
        <f ca="1">IFERROR(NOW()-F4,"-")</f>
        <v>0.41759016204014188</v>
      </c>
      <c r="H4" s="115">
        <v>45958.649699074071</v>
      </c>
      <c r="I4" s="18" t="str">
        <f>IFERROR(VLOOKUP(D4,DB!A:F,6,0),"")</f>
        <v>Generator-SG</v>
      </c>
      <c r="J4" s="18" t="str">
        <f>IFERROR(VLOOKUP(D4,DB!A:G,7,0),"")</f>
        <v>Dead</v>
      </c>
      <c r="K4" s="19" t="s">
        <v>39116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39117</v>
      </c>
      <c r="B5" s="18" t="str">
        <f>IFERROR(VLOOKUP(D5,DB!A:K,11,0),"")</f>
        <v>R2</v>
      </c>
      <c r="C5" s="18">
        <v>3</v>
      </c>
      <c r="D5" s="18" t="s">
        <v>17733</v>
      </c>
      <c r="E5" s="114" t="s">
        <v>39021</v>
      </c>
      <c r="F5" s="115">
        <v>45958.776261574072</v>
      </c>
      <c r="G5" s="116">
        <f ca="1">IFERROR(NOW()-F5,"-")</f>
        <v>0.38341192129882984</v>
      </c>
      <c r="H5" s="115">
        <v>45958.768622685187</v>
      </c>
      <c r="I5" s="18" t="str">
        <f>IFERROR(VLOOKUP(D5,DB!A:F,6,0),"")</f>
        <v>SCECO</v>
      </c>
      <c r="J5" s="18" t="str">
        <f>IFERROR(VLOOKUP(D5,DB!A:G,7,0),"")</f>
        <v>Vandalized</v>
      </c>
      <c r="K5" s="19" t="s">
        <v>39118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39119</v>
      </c>
      <c r="B6" s="18" t="str">
        <f>IFERROR(VLOOKUP(D6,DB!A:K,11,0),"")</f>
        <v>R2</v>
      </c>
      <c r="C6" s="18">
        <v>1</v>
      </c>
      <c r="D6" s="18" t="s">
        <v>24327</v>
      </c>
      <c r="E6" s="114" t="s">
        <v>39021</v>
      </c>
      <c r="F6" s="115">
        <v>45958.937893518516</v>
      </c>
      <c r="G6" s="116">
        <f ca="1">IFERROR(NOW()-F6,"-")</f>
        <v>0.22177997685503215</v>
      </c>
      <c r="H6" s="115">
        <v>45958.896226851852</v>
      </c>
      <c r="I6" s="18" t="str">
        <f>IFERROR(VLOOKUP(D6,DB!A:F,6,0),"")</f>
        <v>SCECO</v>
      </c>
      <c r="J6" s="18" t="str">
        <f>IFERROR(VLOOKUP(D6,DB!A:G,7,0),"")</f>
        <v>Dead</v>
      </c>
      <c r="K6" s="19" t="s">
        <v>39120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45959.159673495371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45959.159673495371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45959.159673495371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45959.159673495371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45959.159673495371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45959.159673495371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45959.159673495371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45959.159673495371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45959.159673495371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45959.159673495371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45959.159673495371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45959.159673495371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45959.159673495371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45959.159673495371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45959.159673495371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45959.159673495371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45959.159673495371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45959.159673495371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45959.159673495371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45959.159673495371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45959.159673495371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45959.159673495371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45959.159673495371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45959.159673495371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45959.159673495371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45959.159673495371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45959.159673495371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45959.159673495371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45959.159673495371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45959.159673495371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45959.159673495371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45959.159673495371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45959.159673495371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45959.159673495371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45959.159673495371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45959.159673495371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45959.159673495371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45959.159673495371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45959.159673495371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45959.159673495371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45959.159673495371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45959.159673495371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45959.159673495371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45959.159673495371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45959.159673495371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45959.159673495371</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45959.159673495371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45959.159673495371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45959.159673495371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45959.159673495371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45959.159673495371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45959.159673495371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45959.159673495371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45959.159673495371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45959.159673495371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45959.159673495371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45959.159673495371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45959.159673495371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45959.159673495371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45959.159673495371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45959.159673495371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45959.159673495371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45959.159673495371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45959.159673495371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45959.159673495371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45959.159673495371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45959.159673495371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45959.159673495371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45959.159673495371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45959.159673495371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45959.159673495371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45959.159673495371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45959.159673495371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45959.159673495371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45959.159673495371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45959.159673495371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45959.159673495371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45959.159673495371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45959.159673495371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45959.159673495371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45959.159673495371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45959.159673495371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45959.159673495371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45959.159673495371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45959.159673495371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45959.159673495371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45959.159673495371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45959.159673495371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45959.159673495371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45959.159673495371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45959.159673495371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45959.159673495371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45959.159673495371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45959.159673495371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45959.159673495371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45959.159673495371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45959.159673495371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45959.159673495371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45959.159673495371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45959.159673495371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45959.159673495371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45959.159673495371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45959.159673495371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45959.159673495371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45959.159673495371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45959.159673495371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45959.159673495371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45959.159673495371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45959.159673495371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45959.159673495371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45959.159673495371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45959.159673495371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45959.159673495371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45959.159673495371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45959.159673495371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45959.159673495371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45959.159673495371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45959.159673495371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45959.159673495371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45959.159673495371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45959.159673495371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45959.159673495371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45959.159673495371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45959.159673495371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45959.159673495371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45959.159673495371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45959.159673495371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45959.159673495371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45959.159673495371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45959.159673495371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45959.159673495371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45959.159673495371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45959.159673495371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45959.159673495371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45959.159673495371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45959.159673495371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45959.159673495371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45959.159673495371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45959.159673495371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45959.159673495371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45959.159673495371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45959.159673495371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45959.159673495371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45959.159673495371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45959.159673495371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45959.159673495371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45959.159673495371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45959.159673495371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45959.159673495371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45959.159673495371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45959.159673495371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45959.159673495371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45959.159673495371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45959.159673495371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45959.159673495371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45959.159673495371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45959.159673495371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45959.159673495371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45959.159673495371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45959.159673495371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45959.159673495371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45959.159673495371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45959.159673495371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45959.159673495371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45959.159673495371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45959.159673495371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45959.159673495371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45959.159673495371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45959.159673495371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45959.159673495371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45959.159673495371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45959.159673495371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45959.159673495371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45959.159673495371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45959.159673495371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45959.159673495371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45959.159673495371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45959.159673495371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45959.159673495371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45959.159673495371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45959.159673495371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45959.159673495371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45959.159673495371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45959.159673495371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45959.159673495371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45959.159673495371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45959.159673495371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45959.159673495371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45959.159673495371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45959.159673495371</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39121</v>
      </c>
      <c r="B2" s="63" t="str">
        <f>IFERROR(VLOOKUP(D2,DB!A:K,11,0),"")</f>
        <v>R3</v>
      </c>
      <c r="C2" s="18">
        <v>3</v>
      </c>
      <c r="D2" s="63" t="s">
        <v>22850</v>
      </c>
      <c r="E2" s="18" t="s">
        <v>39021</v>
      </c>
      <c r="F2" s="20">
        <v>45959.152777777781</v>
      </c>
      <c r="G2" s="21">
        <f t="shared" ref="G2:G3" ca="1" si="0">IFERROR(NOW()-F2,"-")</f>
        <v>6.8957175899413414E-3</v>
      </c>
      <c r="H2" s="22">
        <v>45959.147048611114</v>
      </c>
      <c r="I2" s="19" t="str">
        <f>IFERROR(VLOOKUP(D2,DB!A:F,6,0),"")</f>
        <v>SCECO</v>
      </c>
      <c r="J2" s="18" t="str">
        <f>IFERROR(VLOOKUP(D2,DB!A:G,7,0),"")</f>
        <v>Dead+No BB Design</v>
      </c>
      <c r="K2" s="46" t="s">
        <v>39122</v>
      </c>
      <c r="L2" s="23" t="str">
        <f>IFERROR(VLOOKUP(D2,DB!A:I,9,0),"")</f>
        <v>Latis</v>
      </c>
    </row>
    <row r="3" spans="1:13" ht="15" customHeight="1">
      <c r="A3" s="19"/>
      <c r="B3" s="63" t="str">
        <f>IFERROR(VLOOKUP(D3,DB!A:K,11,0),"")</f>
        <v/>
      </c>
      <c r="C3" s="18"/>
      <c r="D3" s="63"/>
      <c r="E3" s="18"/>
      <c r="F3" s="20"/>
      <c r="G3" s="21">
        <f t="shared" ca="1" si="0"/>
        <v>45959.159673495371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45959.159673495371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45959.159673495371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45959.159673495371</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45959.159673495371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45959.159673495371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45959.159673495371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45959.159673495371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45959.159673495371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45959.159673495371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45959.159673495371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45959.159673495371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45959.159673495371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45959.159673495371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45959.159673495371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45959.159673495371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45959.159673495371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45959.159673495371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45959.159673495371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45959.159673495371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45959.159673495371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45959.159673495371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45959.159673495371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45959.159673495371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45959.159673495371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45959.159673495371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45959.159673495371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45959.159673495371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45959.159673495371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45959.159673495371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45959.159673495371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45959.159673495371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45959.159673495371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45959.159673495371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45959.159673495371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45959.159673495371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45959.159673495371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45959.159673495371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45959.159673495371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45959.159673495371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45959.159673495371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45959.159673495371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45959.159673495371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45959.159673495371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45959.159673495371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45959.159673495371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45959.159673495371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45959.159673495371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45959.159673495371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45959.159673495371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45959.159673495371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45959.159673495371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45959.159673495371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45959.159673495371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45959.159673495371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45959.159673495371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45959.159673495371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45959.159673495371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45959.159673495371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45959.159673495371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45959.159673495371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45959.159673495371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45959.159673495371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45959.159673495371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45959.159673495371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45959.159673495371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45959.159673495371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45959.159673495371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45959.159673495371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45959.159673495371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45959.159673495371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45959.159673495371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45959.159673495371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45959.159673495371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45959.159673495371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45959.159673495371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45959.159673495371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45959.159673495371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45959.159673495371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45959.159673495371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45959.159673495371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45959.159673495371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45959.159673495371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45959.159673495371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45959.159673495371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45959.159673495371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45959.159673495371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45959.159673495371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45959.159673495371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45959.159673495371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45959.159673495371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45959.159673495371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45959.159673495371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45959.159673495371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45959.159673495371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45959.159673495371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45959.159673495371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45959.159673495371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45959.159673495371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45959.159673495371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45959.159673495371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45959.159673495371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45959.159673495371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45959.159673495371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45959.159673495371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45959.159673495371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45959.159673495371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45959.159673495371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45959.159673495371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45959.159673495371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45959.159673495371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45959.159673495371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45959.159673495371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45959.159673495371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45959.159673495371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45959.159673495371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45959.159673495371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45959.159673495371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45959.159673495371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45959.159673495371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45959.159673495371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45959.159673495371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45959.159673495371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45959.159673495371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45959.159673495371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45959.159673495371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45959.159673495371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45959.159673495371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45959.159673495371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45959.159673495371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45959.159673495371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45959.159673495371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45959.159673495371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45959.159673495371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45959.159673495371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45959.159673495371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45959.159673495371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45959.159673495371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45959.159673495371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45959.159673495371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45959.159673495371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45959.159673495371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45959.159673495371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45959.159673495371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45959.159673495371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45959.159673495371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45959.159673495371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45959.159673495371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45959.159673495371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45959.159673495371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45959.159673495371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45959.159673495371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45959.159673495371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45959.159673495371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45959.159673495371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45959.159673495371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45959.159673495371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45959.159673495371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45959.159673495371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45959.159673495371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45959.159673495371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45959.159673495371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45959.159673495371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45959.159673495371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45959.159673495371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45959.159673495371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45959.159673495371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45959.159673495371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45959.159673495371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45959.159673495371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45959.159673495371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45959.159673495371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45959.159673495371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45959.159673495371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45959.159673495371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45959.159673495371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45959.159673495371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45959.159673495371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45959.159673495371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45959.159673495371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45959.159673495371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45959.159673495371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45959.159673495371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45959.159673495371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45959.159673495371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45959.159673495371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45959.159673495371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45959.159673495371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45959.159673495371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45959.159673495371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45959.159673495371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45959.159673495371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45959.159673495371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45959.159673495371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45959.159673495371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45959.159673495371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45959.159673495371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45959.159673495371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45959.159673495371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45959.159673495371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45959.159673495371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45959.159673495371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45959.159673495371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45959.159673495371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45959.159673495371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45959.159673495371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45959.159673495371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45959.159673495371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45959.159673495371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45959.159673495371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45959.159673495371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45959.159673495371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45959.159673495371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45959.159673495371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45959.159673495371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45959.159673495371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45959.159673495371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45959.159673495371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45959.159673495371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45959.159673495371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45959.159673495371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45959.159673495371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45959.159673495371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45959.159673495371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45959.159673495371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45959.159673495371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45959.159673495371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45959.159673495371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45959.159673495371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45959.159673495371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45959.159673495371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45959.159673495371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45959.159673495371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45959.159673495371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45959.159673495371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45959.159673495371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45959.159673495371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45959.159673495371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45959.159673495371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45959.159673495371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45959.159673495371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45959.159673495371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45959.159673495371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45959.159673495371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45959.159673495371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45959.159673495371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45959.159673495371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45959.159673495371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45959.159673495371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45959.159673495371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45959.159673495371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45959.159673495371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45959.159673495371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45959.159673495371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45959.159673495371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45959.159673495371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45959.159673495371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45959.159673495371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45959.159673495371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45959.159673495371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45959.159673495371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45959.159673495371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45959.159673495371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45959.159673495371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45959.159673495371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45959.159673495371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45959.159673495371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45959.159673495371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45959.159673495371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45959.159673495371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45959.159673495371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45959.159673495371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45959.159673495371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45959.159673495371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45959.159673495371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45959.159673495371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45959.159673495371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45959.159673495371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45959.159673495371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45959.159673495371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45959.159673495371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45959.159673495371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45959.159673495371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45959.159673495371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45959.159673495371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45959.159673495371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45959.159673495371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45959.159673495371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45959.159673495371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45959.159673495371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45959.159673495371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45959.159673495371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45959.159673495371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45959.159673495371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45959.159673495371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45959.159673495371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45959.159673495371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45959.159673495371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45959.159673495371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45959.159673495371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45959.159673495371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45959.159673495371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45959.159673495371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45959.159673495371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45959.159673495371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45959.159673495371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45959.159673495371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45959.159673495371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45959.159673495371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45959.159673495371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45959.159673495371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45959.159673495371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45959.159673495371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45959.159673495371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45959.159673495371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45959.159673495371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45959.159673495371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45959.159673495371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45959.159673495371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45959.159673495371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45959.159673495371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45959.159673495371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45959.159673495371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45959.159673495371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45959.159673495371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45959.159673495371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45959.159673495371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45959.159673495371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45959.159673495371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45959.159673495371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45959.159673495371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45959.159673495371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45959.159673495371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45959.159673495371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45959.159673495371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45959.159673495371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45959.159673495371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45959.159673495371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45959.159673495371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45959.159673495371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45959.159673495371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45959.159673495371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45959.159673495371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45959.159673495371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45959.159673495371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45959.159673495371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45959.159673495371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45959.159673495371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45959.159673495371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45959.159673495371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45959.159673495371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45959.159673495371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45959.159673495371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45959.159673495371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45959.159673495371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45959.159673495371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45959.159673495371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45959.159673495371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45959.159673495371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45959.159673495371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45959.159673495371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45959.159673495371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45959.159673495371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45959.159673495371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45959.159673495371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45959.159673495371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45959.159673495371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45959.159673495371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45959.159673495371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45959.159673495371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45959.159673495371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45959.159673495371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45959.159673495371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45959.159673495371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45959.159673495371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45959.159673495371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45959.159673495371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45959.159673495371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45959.159673495371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45959.159673495371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45959.159673495371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45959.159673495371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45959.159673495371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45959.159673495371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45959.159673495371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45959.159673495371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45959.159673495371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45959.159673495371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45959.159673495371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45959.159673495371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45959.159673495371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45959.159673495371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45959.159673495371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45959.159673495371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45959.159673495371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45959.159673495371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45959.159673495371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45959.159673495371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45959.159673495371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45959.159673495371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45959.159673495371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45959.159673495371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45959.159673495371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45959.159673495371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45959.159673495371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45959.159673495371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45959.159673495371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45959.159673495371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45959.159673495371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45959.159673495371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45959.159673495371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45959.159673495371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45959.159673495371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45959.159673495371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45959.159673495371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45959.159673495371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45959.159673495371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45959.159673495371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45959.159673495371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45959.159673495371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45959.159673495371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45959.159673495371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45959.159673495371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45959.159673495371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45959.159673495371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45959.159673495371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45959.159673495371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45959.159673495371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45959.159673495371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45959.159673495371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45959.159673495371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45959.159673495371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45959.159673495371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45959.159673495371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45959.159673495371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45959.159673495371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45959.159673495371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45959.159673495371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45959.159673495371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45959.159673495371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45959.159673495371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45959.159673495371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45959.159673495371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45959.159673495371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45959.159673495371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45959.159673495371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45959.159673495371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45959.159673495371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45959.159673495371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45959.159673495371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45959.159673495371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45959.159673495371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45959.159673495371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45959.159673495371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45959.159673495371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45959.159673495371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45959.159673495371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45959.159673495371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45959.159673495371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45959.159673495371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45959.159673495371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45959.159673495371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45959.159673495371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45959.159673495371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45959.159673495371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45959.159673495371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45959.159673495371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45959.159673495371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45959.159673495371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45959.159673495371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45959.159673495371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45959.159673495371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45959.159673495371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45959.159673495371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45959.159673495371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45959.159673495371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45959.159673495371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45959.159673495371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45959.159673495371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45959.159673495371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45959.159673495371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45959.159673495371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45959.159673495371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45959.159673495371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45959.159673495371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45959.159673495371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45959.159673495371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45959.159673495371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45959.159673495371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45959.159673495371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45959.159673495371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45959.159673495371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45959.159673495371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45959.159673495371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45959.159673495371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45959.159673495371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45959.159673495371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45959.159673495371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45959.159673495371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45959.159673495371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45959.159673495371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45959.159673495371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45959.159673495371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45959.159673495371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45959.159673495371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45959.159673495371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45959.159673495371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45959.159673495371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45959.159673495371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45959.159673495371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45959.159673495371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45959.159673495371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45959.159673495371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45959.159673495371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45959.159673495371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45959.159673495371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45959.159673495371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45959.159673495371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45959.159673495371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45959.159673495371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45959.159673495371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45959.159673495371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45959.159673495371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45959.159673495371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45959.159673495371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45959.159673495371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45959.159673495371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45959.159673495371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45959.159673495371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45959.159673495371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45959.159673495371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45959.159673495371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45959.159673495371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45959.159673495371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45959.159673495371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45959.159673495371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45959.159673495371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45959.159673495371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45959.159673495371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45959.159673495371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45959.159673495371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45959.159673495371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45959.159673495371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45959.159673495371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45959.159673495371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45959.159673495371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45959.159673495371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45959.159673495371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45959.159673495371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45959.159673495371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45959.159673495371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45959.159673495371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45959.159673495371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45959.159673495371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45959.159673495371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45959.159673495371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45959.159673495371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45959.159673495371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45959.159673495371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45959.159673495371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45959.159673495371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45959.159673495371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45959.159673495371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45959.159673495371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45959.159673495371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45959.159673495371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45959.159673495371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45959.159673495371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45959.159673495371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45959.159673495371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45959.159673495371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45959.159673495371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45959.159673495371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45959.159673495371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45959.159673495371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45959.159673495371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45959.159673495371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45959.159673495371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45959.159673495371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45959.159673495371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45959.159673495371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45959.159673495371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45959.159673495371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45959.159673495371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45959.159673495371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45959.159673495371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45959.159673495371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45959.159673495371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45959.159673495371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45959.159673495371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45959.159673495371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45959.159673495371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45959.159673495371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45959.159673495371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45959.159673495371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45959.159673495371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45959.159673495371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45959.159673495371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45959.159673495371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45959.159673495371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45959.159673495371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45959.159673495371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45959.159673495371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45959.159673495371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45959.159673495371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45959.159673495371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45959.159673495371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45959.159673495371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45959.159673495371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45959.159673495371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45959.159673495371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45959.159673495371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45959.159673495371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45959.159673495371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45959.159673495371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45959.159673495371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45959.159673495371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45959.159673495371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45959.159673495371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45959.159673495371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45959.159673495371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45959.159673495371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45959.159673495371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45959.159673495371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45959.159673495371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45959.159673495371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45959.159673495371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45959.159673495371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45959.159673495371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45959.159673495371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45959.159673495371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45959.159673495371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45959.159673495371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45959.159673495371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45959.159673495371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45959.159673495371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45959.159673495371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45959.159673495371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45959.159673495371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45959.159673495371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45959.159673495371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45959.159673495371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45959.159673495371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45959.159673495371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45959.159673495371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45959.159673495371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45959.159673495371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45959.159673495371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45959.159673495371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45959.159673495371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45959.159673495371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45959.159673495371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45959.159673495371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45959.159673495371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45959.159673495371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45959.159673495371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45959.159673495371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45959.159673495371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45959.159673495371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45959.159673495371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45959.159673495371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45959.159673495371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45959.159673495371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45959.159673495371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45959.159673495371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45959.159673495371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45959.159673495371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45959.159673495371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45959.159673495371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45959.159673495371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45959.159673495371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45959.159673495371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45959.159673495371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45959.159673495371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45959.159673495371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45959.159673495371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45959.159673495371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45959.159673495371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45959.159673495371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45959.159673495371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45959.159673495371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45959.159673495371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45959.159673495371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45959.159673495371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45959.159673495371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45959.159673495371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45959.159673495371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45959.159673495371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45959.159673495371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45959.159673495371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45959.159673495371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45959.159673495371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45959.159673495371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45959.159673495371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45959.159673495371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45959.159673495371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45959.159673495371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45959.159673495371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45959.159673495371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45959.159673495371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45959.159673495371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45959.159673495371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45959.159673495371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45959.159673495371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45959.159673495371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45959.159673495371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45959.159673495371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45959.159673495371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45959.159673495371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45959.159673495371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45959.159673495371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45959.159673495371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45959.159673495371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45959.159673495371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45959.159673495371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45959.159673495371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45959.159673495371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45959.159673495371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45959.159673495371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45959.159673495371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45959.159673495371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45959.159673495371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45959.159673495371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45959.159673495371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45959.159673495371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45959.159673495371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45959.159673495371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45959.159673495371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45959.159673495371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45959.159673495371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45959.159673495371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45959.159673495371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45959.159673495371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45959.159673495371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45959.159673495371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45959.159673495371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45959.159673495371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45959.159673495371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45959.159673495371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45959.159673495371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45959.159673495371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45959.159673495371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45959.159673495371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45959.159673495371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45959.159673495371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45959.159673495371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45959.159673495371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45959.159673495371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45959.159673495371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45959.159673495371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45959.159673495371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45959.159673495371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45959.159673495371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45959.159673495371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45959.159673495371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45959.159673495371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45959.159673495371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45959.159673495371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45959.159673495371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45959.159673495371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45959.159673495371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45959.159673495371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45959.159673495371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45959.159673495371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45959.159673495371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45959.159673495371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45959.159673495371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45959.159673495371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45959.159673495371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45959.159673495371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45959.159673495371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45959.159673495371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45959.159673495371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45959.159673495371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45959.159673495371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45959.159673495371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45959.159673495371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45959.159673495371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45959.159673495371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45959.159673495371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45959.159673495371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45959.159673495371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45959.159673495371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45959.159673495371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45959.159673495371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45959.159673495371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45959.159673495371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45959.159673495371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45959.159673495371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45959.159673495371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45959.159673495371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45959.159673495371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45959.159673495371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45959.159673495371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45959.159673495371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45959.159673495371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45959.159673495371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45959.159673495371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45959.159673495371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45959.159673495371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45959.159673495371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45959.159673495371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45959.159673495371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45959.159673495371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45959.159673495371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45959.159673495371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45959.159673495371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45959.159673495371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45959.159673495371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45959.159673495371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45959.159673495371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45959.159673495371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45959.159673495371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45959.159673495371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45959.159673495371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45959.159673495371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45959.159673495371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45959.159673495371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45959.159673495371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45959.159673495371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45959.159673495371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45959.159673495371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45959.159673495371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45959.159673495371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45959.159673495371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45959.159673495371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45959.159673495371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45959.159673495371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45959.159673495371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45959.159673495371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45959.159673495371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45959.159673495371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45959.159673495371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45959.159673495371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45959.159673495371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45959.159673495371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45959.159673495371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45959.159673495371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45959.159673495371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45959.159673495371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45959.159673495371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45959.159673495371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45959.159673495371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45959.159673495371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45959.159673495371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45959.159673495371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45959.159673495371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45959.159673495371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45959.159673495371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45959.159673495371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45959.159673495371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45959.159673495371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45959.159673495371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45959.159673495371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45959.159673495371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45959.159673495371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45959.159673495371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45959.159673495371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45959.159673495371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45959.159673495371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45959.159673495371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45959.159673495371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45959.159673495371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45959.159673495371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45959.159673495371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45959.159673495371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45959.159673495371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45959.159673495371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45959.159673495371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45959.159673495371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45959.159673495371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45959.159673495371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45959.159673495371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45959.159673495371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45959.159673495371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45959.159673495371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45959.159673495371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45959.159673495371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45959.159673495371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45959.159673495371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45959.159673495371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45959.159673495371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45959.159673495371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45959.159673495371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45959.159673495371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45959.159673495371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45959.159673495371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45959.159673495371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45959.159673495371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45959.159673495371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45959.159673495371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45959.159673495371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45959.159673495371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45959.159673495371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45959.159673495371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45959.159673495371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45959.159673495371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45959.159673495371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45959.159673495371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45959.159673495371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45959.159673495371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45959.159673495371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45959.159673495371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45959.159673495371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45959.159673495371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45959.159673495371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45959.159673495371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45959.159673495371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45959.159673495371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45959.159673495371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45959.159673495371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45959.159673495371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45959.159673495371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45959.159673495371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45959.159673495371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45959.159673495371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45959.159673495371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45959.159673495371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45959.159673495371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45959.159673495371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45959.159673495371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45959.159673495371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45959.159673495371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45959.159673495371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45959.159673495371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45959.159673495371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45959.159673495371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45959.159673495371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45959.159673495371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45959.159673495371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45959.159673495371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45959.159673495371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45959.159673495371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45959.159673495371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45959.159673495371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45959.159673495371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45959.159673495371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45959.159673495371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45959.159673495371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45959.159673495371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45959.159673495371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45959.159673495371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45959.159673495371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45959.159673495371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45959.159673495371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45959.159673495371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45959.159673495371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45959.159673495371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45959.159673495371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45959.159673495371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45959.159673495371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45959.159673495371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45959.159673495371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45959.159673495371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45959.159673495371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45959.159673495371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45959.159673495371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45959.159673495371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45959.159673495371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45959.159673495371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45959.159673495371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45959.159673495371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45959.159673495371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45959.159673495371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45959.159673495371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45959.159673495371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45959.159673495371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45959.159673495371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45959.159673495371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45959.159673495371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45959.159673495371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45959.159673495371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45959.159673495371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45959.159673495371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45959.159673495371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45959.159673495371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45959.159673495371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45959.159673495371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45959.159673495371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45959.159673495371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45959.159673495371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45959.159673495371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45959.159673495371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45959.159673495371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45959.159673495371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45959.159673495371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45959.159673495371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45959.159673495371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45959.159673495371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45959.159673495371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45959.159673495371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45959.159673495371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45959.159673495371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45959.159673495371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45959.159673495371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45959.159673495371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45959.159673495371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45959.159673495371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45959.159673495371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45959.159673495371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45959.159673495371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45959.159673495371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45959.159673495371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45959.159673495371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45959.159673495371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45959.159673495371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45959.159673495371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45959.159673495371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45959.159673495371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45959.159673495371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45959.159673495371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45959.159673495371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45959.159673495371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45959.159673495371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45959.159673495371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45959.159673495371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45959.159673495371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45959.159673495371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45959.159673495371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45959.159673495371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45959.159673495371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45959.159673495371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45959.159673495371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45959.159673495371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45959.159673495371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45959.159673495371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45959.159673495371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45959.159673495371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45959.159673495371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45959.159673495371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45959.159673495371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45959.159673495371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45959.159673495371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45959.159673495371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45959.159673495371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45959.159673495371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45959.159673495371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45959.159673495371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45959.159673495371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45959.159673495371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45959.159673495371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45959.159673495371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45959.159673495371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45959.159673495371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45959.159673495371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45959.159673495371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45959.159673495371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45959.159673495371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45959.159673495371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45959.159673495371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45959.159673495371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45959.159673495371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45959.159673495371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45959.159673495371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45959.159673495371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45959.159673495371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45959.159673495371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45959.159673495371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45959.159673495371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45959.159673495371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45959.159673495371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45959.159673495371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45959.159673495371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45959.159673495371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45959.159673495371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45959.159673495371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45959.159673495371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45959.159673495371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45959.159673495371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45959.159673495371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45959.159673495371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45959.159673495371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45959.159673495371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45959.159673495371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45959.159673495371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45959.159673495371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45959.159673495371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45959.159673495371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45959.159673495371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45959.159673495371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45959.159673495371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45959.159673495371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45959.159673495371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45959.159673495371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45959.159673495371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45959.159673495371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45959.159673495371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45959.159673495371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45959.159673495371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45959.159673495371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45959.159673495371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45959.159673495371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45959.159673495371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45959.159673495371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45959.159673495371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45959.159673495371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45959.159673495371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45959.159673495371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45959.159673495371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45959.159673495371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45959.159673495371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45959.159673495371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45959.159673495371</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39123</v>
      </c>
      <c r="B2" s="94" t="str">
        <f>IFERROR(VLOOKUP(D2,DB!A:K,11,0),"")</f>
        <v>R4</v>
      </c>
      <c r="C2" s="97">
        <v>1</v>
      </c>
      <c r="D2" s="94" t="s">
        <v>35092</v>
      </c>
      <c r="E2" s="98" t="s">
        <v>39021</v>
      </c>
      <c r="F2" s="99">
        <v>45703.480717592596</v>
      </c>
      <c r="G2" s="100">
        <f ca="1">IFERROR(NOW()-F2,"")</f>
        <v>255.67895590277476</v>
      </c>
      <c r="H2" s="99">
        <v>45703.474768518521</v>
      </c>
      <c r="I2" s="99" t="str">
        <f>IFERROR(VLOOKUP(D2,DB!A:F,6,0),"")</f>
        <v>SCECO</v>
      </c>
      <c r="J2" s="99" t="str">
        <f>IFERROR(VLOOKUP(D2,DB!A:G,7,0),"")</f>
        <v>Dead</v>
      </c>
      <c r="K2" s="101" t="s">
        <v>39124</v>
      </c>
      <c r="L2" s="94" t="str">
        <f>IFERROR(VLOOKUP(D2,DB!A:I,9,0),"")</f>
        <v>Latis</v>
      </c>
    </row>
    <row r="3" spans="1:16" ht="33.75" customHeight="1">
      <c r="A3" s="119" t="s">
        <v>39125</v>
      </c>
      <c r="B3" s="119" t="str">
        <f>IFERROR(VLOOKUP(D3,DB!A:K,11,0),"")</f>
        <v>R4</v>
      </c>
      <c r="C3" s="120">
        <v>1</v>
      </c>
      <c r="D3" s="94" t="s">
        <v>28045</v>
      </c>
      <c r="E3" s="98" t="s">
        <v>39021</v>
      </c>
      <c r="F3" s="123">
        <v>45958.875694444447</v>
      </c>
      <c r="G3" s="124">
        <f ca="1">IFERROR(NOW()-F3,"")</f>
        <v>0.2839790509242448</v>
      </c>
      <c r="H3" s="123">
        <v>45958.746076388888</v>
      </c>
      <c r="I3" s="119" t="str">
        <f>IFERROR(VLOOKUP(D3,DB!A:F,6,0),"")</f>
        <v>SCECO</v>
      </c>
      <c r="J3" s="119" t="str">
        <f>IFERROR(VLOOKUP(D3,DB!A:G,7,0),"")</f>
        <v>Dead</v>
      </c>
      <c r="K3" s="125" t="s">
        <v>39126</v>
      </c>
      <c r="L3" s="121" t="str">
        <f>IFERROR(VLOOKUP(D3,DB!A:I,9,0),"")</f>
        <v>Latis</v>
      </c>
    </row>
    <row r="4" spans="1:16" ht="15" customHeight="1">
      <c r="A4" s="119" t="s">
        <v>39127</v>
      </c>
      <c r="B4" s="119" t="str">
        <f>IFERROR(VLOOKUP(D4,DB!A:K,11,0),"")</f>
        <v>R4</v>
      </c>
      <c r="C4" s="120">
        <v>1</v>
      </c>
      <c r="D4" s="94" t="s">
        <v>30476</v>
      </c>
      <c r="E4" s="98" t="s">
        <v>39021</v>
      </c>
      <c r="F4" s="123">
        <v>45958.924305555556</v>
      </c>
      <c r="G4" s="124">
        <f ca="1">IFERROR(NOW()-F4,"")</f>
        <v>0.23536793981475057</v>
      </c>
      <c r="H4" s="123">
        <v>45958.887465277781</v>
      </c>
      <c r="I4" s="119" t="str">
        <f>IFERROR(VLOOKUP(D4,DB!A:F,6,0),"")</f>
        <v>SCECO</v>
      </c>
      <c r="J4" s="119" t="str">
        <f>IFERROR(VLOOKUP(D4,DB!A:G,7,0),"")</f>
        <v>In progress</v>
      </c>
      <c r="K4" s="125" t="s">
        <v>39128</v>
      </c>
      <c r="L4" s="121" t="str">
        <f>IFERROR(VLOOKUP(D4,DB!A:I,9,0),"")</f>
        <v>Latis</v>
      </c>
    </row>
    <row r="5" spans="1:16" ht="15" customHeight="1">
      <c r="A5" s="119"/>
      <c r="B5" s="119" t="str">
        <f>IFERROR(VLOOKUP(D5,DB!A:K,11,0),"")</f>
        <v/>
      </c>
      <c r="C5" s="120"/>
      <c r="D5" s="121"/>
      <c r="E5" s="98"/>
      <c r="F5" s="123"/>
      <c r="G5" s="124">
        <f ca="1">IFERROR(NOW()-F5,"")</f>
        <v>45959.159673495371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45959.159673495371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45959.159673495371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45959.159673495371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45959.159673495371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45959.159673495371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45959.159673495371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45959.159673495371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45959.159673495371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45959.159673495371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45959.159673495371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45959.159673495371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45959.159673495371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45959.159673495371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45959.159673495371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45959.159673495371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45959.159673495371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45959.159673495371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45959.159673495371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45959.159673495371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45959.159673495371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45959.159673495371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45959.159673495371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45959.159673495371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45959.159673495371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45959.159673495371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45959.159673495371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45959.159673495371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45959.159673495371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45959.159673495371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45959.159673495371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45959.159673495371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45959.159673495371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45959.159673495371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45959.159673495371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45959.159673495371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45959.159673495371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45959.159673495371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45959.159673495371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45959.159673495371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45959.159673495371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45959.159673495371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45959.159673495371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45959.159673495371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45959.159673495371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45959.159673495371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45959.159673495371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45959.159673495371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45959.159673495371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45959.159673495371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45959.159673495371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45959.159673495371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45959.159673495371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45959.159673495371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45959.159673495371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45959.159673495371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45959.159673495371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45959.159673495371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45959.159673495371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45959.159673495371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45959.159673495371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45959.159673495371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45959.159673495371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45959.159673495371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45959.159673495371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45959.159673495371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45959.159673495371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45959.159673495371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45959.159673495371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45959.159673495371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45959.159673495371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45959.159673495371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45959.159673495371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45959.159673495371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45959.159673495371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45959.159673495371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45959.159673495371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45959.159673495371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45959.159673495371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45959.159673495371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45959.159673495371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45959.159673495371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45959.159673495371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45959.159673495371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45959.159673495371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45959.159673495371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45959.159673495371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45959.159673495371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45959.159673495371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45959.159673495371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45959.159673495371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45959.159673495371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45959.159673495371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45959.159673495371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45959.159673495371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45959.159673495371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45959.159673495371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45959.159673495371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45959.159673495371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45959.159673495371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45959.159673495371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45959.159673495371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45959.159673495371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45959.159673495371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45959.159673495371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45959.159673495371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45959.159673495371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45959.159673495371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45959.159673495371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45959.159673495371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45959.159673495371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45959.159673495371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45959.159673495371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45959.159673495371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45959.159673495371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45959.159673495371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45959.159673495371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45959.159673495371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45959.159673495371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45959.159673495371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45959.159673495371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45959.159673495371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45959.159673495371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45959.159673495371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45959.159673495371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45959.159673495371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45959.159673495371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45959.159673495371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45959.159673495371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45959.159673495371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45959.159673495371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45959.159673495371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45959.159673495371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45959.159673495371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45959.159673495371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45959.159673495371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45959.159673495371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45959.159673495371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45959.159673495371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45959.159673495371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45959.159673495371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45959.159673495371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45959.159673495371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45959.159673495371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45959.159673495371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45959.159673495371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45959.159673495371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45959.159673495371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45959.159673495371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45959.159673495371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45959.159673495371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45959.159673495371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45959.159673495371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45959.159673495371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45959.159673495371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45959.159673495371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45959.159673495371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45959.159673495371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45959.159673495371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45959.159673495371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45959.159673495371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45959.159673495371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45959.159673495371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45959.159673495371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45959.159673495371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45959.159673495371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45959.159673495371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45959.159673495371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45959.159673495371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45959.159673495371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45959.159673495371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45959.159673495371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45959.159673495371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45959.159673495371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45959.159673495371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45959.159673495371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45959.159673495371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67.327613310182642</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39110</v>
      </c>
      <c r="F3" s="38">
        <v>45926.188877314817</v>
      </c>
      <c r="G3" s="144">
        <f t="shared" ref="G3" ca="1" si="0">IFERROR(NOW()-F3,"")</f>
        <v>32.970796180554316</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39110</v>
      </c>
      <c r="F4" s="153">
        <v>45948.661111111112</v>
      </c>
      <c r="G4" s="154">
        <f ca="1">IFERROR(NOW()-F4,"")</f>
        <v>10.498562384258548</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7.137488426087657E-2</v>
      </c>
      <c r="H5" s="153">
        <v>45959.045960648145</v>
      </c>
      <c r="I5" s="152" t="str">
        <f>IFERROR(VLOOKUP(D5,DB!A:F,6,0),"")</f>
        <v>SCECO</v>
      </c>
      <c r="J5" s="152" t="str">
        <f>IFERROR(VLOOKUP(D5,DB!A:G,7,0),"")</f>
        <v>Good</v>
      </c>
      <c r="K5" s="152" t="s">
        <v>39136</v>
      </c>
      <c r="L5" s="152" t="str">
        <f>IFERROR(VLOOKUP(D5,DB!A:I,9,0),"")</f>
        <v>Latis</v>
      </c>
    </row>
    <row r="6" spans="1:13" ht="15">
      <c r="A6" s="152"/>
      <c r="B6" s="152" t="str">
        <f>IFERROR(VLOOKUP(D6,DB!A:K,11,0),"")</f>
        <v/>
      </c>
      <c r="C6" s="152"/>
      <c r="D6" s="152"/>
      <c r="E6" s="152"/>
      <c r="F6" s="153"/>
      <c r="G6" s="154">
        <f ca="1">IFERROR(NOW()-F6,"")</f>
        <v>45959.159673495371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45959.159673495371</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45959.159673495371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45959.159673495371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45959.159673495371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45959.159673495371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45959.159673495371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45959.159673495371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45959.159673495371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45959.159673495371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45959.159673495371</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45959.159673495371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45959.159673495371</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45959.159673495371</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45959.159673495371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45959.159673495371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45959.159673495371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45959.159673495371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45959.159673495371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45959.159673495371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45959.159673495371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45959.159673495371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45959.159673495371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45959.159673495371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45959.159673495371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45959.159673495371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45959.159673495371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45959.159673495371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45959.159673495371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45959.159673495371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45959.159673495371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45959.159673495371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45959.159673495371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45959.159673495371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45959.159673495371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45959.159673495371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45959.159673495371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45959.159673495371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45959.159673495371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45959.159673495371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45959.159673495371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45959.159673495371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45959.159673495371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45959.159673495371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45959.159673495371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45959.159673495371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45959.159673495371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45959.159673495371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45959.159673495371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45959.159673495371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45959.159673495371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45959.159673495371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45959.159673495371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45959.159673495371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45959.159673495371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45959.159673495371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45959.159673495371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45959.159673495371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45959.159673495371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45959.159673495371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45959.159673495371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45959.159673495371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45959.159673495371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45959.159673495371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45959.159673495371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45959.159673495371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45959.159673495371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45959.159673495371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45959.159673495371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45959.159673495371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45959.159673495371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45959.159673495371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45959.159673495371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45959.159673495371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45959.159673495371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45959.159673495371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45959.159673495371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45959.159673495371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45959.159673495371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45959.159673495371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45959.159673495371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45959.159673495371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45959.159673495371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45959.159673495371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45959.159673495371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45959.159673495371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45959.159673495371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45959.159673495371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45959.159673495371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45959.159673495371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45959.159673495371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45959.159673495371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45959.159673495371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45959.159673495371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45959.159673495371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45959.159673495371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45959.159673495371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45959.159673495371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45959.159673495371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45959.159673495371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45959.159673495371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45959.159673495371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45959.159673495371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45959.159673495371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45959.159673495371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45959.159673495371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45959.159673495371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45959.159673495371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45959.159673495371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45959.159673495371</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45959.159673495371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45959.159673495371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45959.159673495371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45959.159673495371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45959.159673495371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45959.159673495371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45959.159673495371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45959.159673495371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45959.159673495371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45959.159673495371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45959.159673495371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45959.159673495371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45959.159673495371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45959.159673495371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45959.159673495371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45959.159673495371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45959.159673495371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45959.159673495371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45959.159673495371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45959.159673495371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45959.159673495371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45959.159673495371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45959.159673495371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45959.159673495371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45959.159673495371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45959.159673495371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45959.159673495371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45959.159673495371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45959.159673495371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45959.159673495371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45959.159673495371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45959.159673495371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45959.159673495371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45959.159673495371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45959.159673495371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45959.159673495371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45959.159673495371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45959.159673495371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45959.159673495371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45959.159673495371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45959.159673495371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45959.159673495371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45959.159673495371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45959.159673495371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45959.159673495371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45959.159673495371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45959.159673495371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45959.159673495371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45959.159673495371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45959.159673495371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45959.159673495371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45959.159673495371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45959.159673495371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45959.159673495371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45959.159673495371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45959.159673495371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45959.159673495371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45959.159673495371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45959.159673495371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45959.159673495371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45959.159673495371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45959.159673495371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45959.159673495371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45959.159673495371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45959.159673495371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45959.159673495371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45959.159673495371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45959.159673495371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45959.159673495371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45959.159673495371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45959.159673495371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45959.159673495371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45959.159673495371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45959.159673495371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45959.159673495371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45959.159673495371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45959.159673495371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45959.159673495371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45959.159673495371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45959.159673495371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45959.159673495371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45959.159673495371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45959.159673495371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45959.159673495371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45959.159673495371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45959.159673495371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45959.159673495371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45959.159673495371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45959.159673495371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45959.159673495371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45959.159673495371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45959.159673495371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45959.159673495371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45959.159673495371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45959.159673495371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45959.159673495371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45959.159673495371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45959.159673495371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45959.159673495371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45959.159673495371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45959.159673495371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45959.159673495371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45959.159673495371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45959.159673495371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45959.159673495371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45959.159673495371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45959.159673495371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45959.159673495371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45959.159673495371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45959.159673495371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45959.159673495371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45959.159673495371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45959.159673495371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45959.159673495371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45959.159673495371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45959.159673495371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45959.159673495371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45959.159673495371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45959.159673495371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45959.159673495371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45959.159673495371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45959.159673495371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45959.159673495371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45959.159673495371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45959.159673495371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45959.159673495371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45959.159673495371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45959.159673495371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45959.159673495371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45959.159673495371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45959.159673495371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45959.159673495371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45959.159673495371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45959.159673495371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45959.159673495371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45959.159673495371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45959.159673495371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45959.159673495371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45959.159673495371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45959.159673495371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45959.159673495371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45959.159673495371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45959.159673495371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45959.159673495371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45959.159673495371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45959.159673495371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45959.159673495371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45959.159673495371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45959.159673495371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45959.159673495371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45959.159673495371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45959.159673495371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45959.159673495371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45959.159673495371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45959.159673495371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45959.159673495371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45959.159673495371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45959.159673495371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45959.159673495371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45959.159673495371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45959.159673495371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45959.159673495371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45959.159673495371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45959.159673495371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45959.159673495371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45959.159673495371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45959.159673495371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45959.159673495371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45959.159673495371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45959.159673495371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45959.159673495371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45959.159673495371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45959.159673495371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45959.159673495371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45959.159673495371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45959.159673495371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45959.159673495371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45959.159673495371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45959.159673495371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45959.159673495371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45959.159673495371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45959.159673495371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45959.159673495371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45959.159673495371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45959.159673495371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45959.159673495371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45959.159673495371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45959.159673495371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45959.159673495371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45959.159673495371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45959.159673495371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45959.159673495371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45959.159673495371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45959.159673495371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45959.159673495371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45959.159673495371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45959.159673495371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45959.159673495371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45959.159673495371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45959.159673495371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45959.159673495371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45959.159673495371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45959.159673495371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45959.159673495371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45959.159673495371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45959.159673495371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45959.159673495371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45959.159673495371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45959.159673495371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45959.159673495371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45959.159673495371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45959.159673495371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45959.159673495371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45959.159673495371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45959.159673495371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45959.159673495371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45959.159673495371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45959.159673495371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45959.159673495371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45959.159673495371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45959.159673495371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45959.159673495371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45959.159673495371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45959.159673495371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45959.159673495371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45959.159673495371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45959.159673495371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45959.159673495371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45959.159673495371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45959.159673495371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45959.159673495371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45959.159673495371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45959.159673495371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45959.159673495371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45959.159673495371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45959.159673495371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45959.159673495371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45959.159673495371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45959.159673495371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45959.159673495371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45959.159673495371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45959.159673495371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45959.159673495371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45959.159673495371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45959.159673495371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45959.159673495371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45959.159673495371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45959.159673495371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45959.159673495371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45959.159673495371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45959.159673495371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45959.159673495371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45959.159673495371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45959.159673495371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45959.159673495371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45959.159673495371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45959.159673495371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45959.159673495371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45959.159673495371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45959.159673495371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45959.159673495371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45959.159673495371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45959.159673495371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45959.159673495371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45959.159673495371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45959.159673495371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45959.159673495371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45959.159673495371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45959.159673495371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45959.159673495371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45959.159673495371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45959.159673495371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45959.159673495371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45959.159673495371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45959.159673495371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45959.159673495371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45959.159673495371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45959.159673495371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45959.159673495371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45959.159673495371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45959.159673495371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45959.159673495371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45959.159673495371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45959.159673495371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45959.159673495371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45959.159673495371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45959.159673495371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45959.159673495371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45959.159673495371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45959.159673495371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45959.159673495371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45959.159673495371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45959.159673495371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45959.159673495371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45959.159673495371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45959.159673495371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45959.159673495371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45959.159673495371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45959.159673495371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45959.159673495371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45959.159673495371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45959.159673495371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45959.159673495371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45959.159673495371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45959.159673495371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45959.159673495371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45959.159673495371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45959.159673495371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45959.159673495371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45959.159673495371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45959.159673495371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45959.159673495371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45959.159673495371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45959.159673495371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45959.159673495371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45959.159673495371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45959.159673495371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45959.159673495371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45959.159673495371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45959.159673495371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45959.159673495371</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39137</v>
      </c>
      <c r="B2" s="173" t="str">
        <f>IFERROR(VLOOKUP(D2,DB!A:K,11,0),"")</f>
        <v>R6</v>
      </c>
      <c r="C2" s="174">
        <v>1</v>
      </c>
      <c r="D2" s="173" t="s">
        <v>34919</v>
      </c>
      <c r="E2" s="106" t="s">
        <v>39021</v>
      </c>
      <c r="F2" s="175">
        <v>45958.779328703706</v>
      </c>
      <c r="G2" s="116">
        <f ca="1">IFERROR(NOW()-F2,"-")</f>
        <v>0.3803447916652658</v>
      </c>
      <c r="H2" s="175">
        <v>45958.773611111108</v>
      </c>
      <c r="I2" s="173" t="str">
        <f>IFERROR(VLOOKUP(D2,DB!A:F,6,0),"")</f>
        <v>Generator-SG</v>
      </c>
      <c r="J2" s="173" t="str">
        <f>IFERROR(VLOOKUP(D2,DB!A:G,7,0),"")</f>
        <v>Vandalized</v>
      </c>
      <c r="K2" s="176" t="s">
        <v>39138</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45959.159673495371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45959.159673495371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45959.159673495371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45959.159673495371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45959.159673495371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45959.159673495371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45959.159673495371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45959.159673495371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45959.159673495371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45959.159673495371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45959.159673495371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45959.159673495371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45959.159673495371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45959.159673495371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45959.159673495371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45959.159673495371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45959.159673495371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45959.159673495371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45959.159673495371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45959.159673495371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45959.159673495371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45959.159673495371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45959.159673495371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45959.159673495371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45959.159673495371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45959.159673495371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45959.159673495371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45959.159673495371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45959.159673495371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45959.159673495371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45959.159673495371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45959.159673495371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45959.159673495371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45959.159673495371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45959.159673495371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45959.159673495371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45959.159673495371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45959.159673495371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45959.159673495371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45959.159673495371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45959.159673495371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45959.159673495371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45959.159673495371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45959.159673495371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45959.159673495371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45959.159673495371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45959.159673495371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45959.159673495371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45959.159673495371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45959.159673495371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45959.159673495371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45959.159673495371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45959.159673495371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45959.159673495371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45959.159673495371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45959.159673495371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45959.159673495371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45959.159673495371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45959.159673495371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45959.159673495371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45959.159673495371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45959.159673495371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45959.159673495371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45959.159673495371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45959.159673495371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45959.159673495371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45959.159673495371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45959.159673495371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45959.159673495371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45959.159673495371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45959.159673495371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45959.159673495371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45959.159673495371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45959.159673495371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45959.159673495371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45959.159673495371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45959.159673495371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45959.159673495371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45959.159673495371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45959.159673495371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45959.159673495371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45959.159673495371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45959.159673495371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45959.159673495371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45959.159673495371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45959.159673495371</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2025-10-29T00:50:19Z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